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tabRatio="613" activeTab="0"/>
  </bookViews>
  <sheets>
    <sheet name="Контр.замеры июнь_2017" sheetId="1" r:id="rId1"/>
  </sheets>
  <definedNames>
    <definedName name="_xlnm.Print_Area" localSheetId="0">'Контр.замеры июнь_2017'!$A$1:$AC$115</definedName>
  </definedNames>
  <calcPr fullCalcOnLoad="1"/>
</workbook>
</file>

<file path=xl/sharedStrings.xml><?xml version="1.0" encoding="utf-8"?>
<sst xmlns="http://schemas.openxmlformats.org/spreadsheetml/2006/main" count="548" uniqueCount="64">
  <si>
    <t>Класс</t>
  </si>
  <si>
    <t>Полож.</t>
  </si>
  <si>
    <t>анцапф</t>
  </si>
  <si>
    <t>напряж.</t>
  </si>
  <si>
    <t>номер, мощн.</t>
  </si>
  <si>
    <t>А</t>
  </si>
  <si>
    <t>Трансформаторы</t>
  </si>
  <si>
    <t>ЛЭП и фидера</t>
  </si>
  <si>
    <t>Дата:</t>
  </si>
  <si>
    <t>ИТОГО:</t>
  </si>
  <si>
    <t>Наименование,</t>
  </si>
  <si>
    <t>номер.</t>
  </si>
  <si>
    <t>Наименован.</t>
  </si>
  <si>
    <t>I</t>
  </si>
  <si>
    <t>P</t>
  </si>
  <si>
    <t>Q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</si>
  <si>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</si>
  <si>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</si>
  <si>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МВт</t>
  </si>
  <si>
    <t>МВар</t>
  </si>
  <si>
    <t>кВ</t>
  </si>
  <si>
    <t>МВа</t>
  </si>
  <si>
    <t>U</t>
  </si>
  <si>
    <t>Время 08-00 час</t>
  </si>
  <si>
    <t>Время 21-00 час</t>
  </si>
  <si>
    <t>Время 00-00 час</t>
  </si>
  <si>
    <t>Время 01-00 час</t>
  </si>
  <si>
    <t>Время 02-00час</t>
  </si>
  <si>
    <t>Время 03-00 час</t>
  </si>
  <si>
    <t>Время 04-00 час</t>
  </si>
  <si>
    <t>Время 05-00 час</t>
  </si>
  <si>
    <t>Время 06-00час</t>
  </si>
  <si>
    <t>Время 07-00 час</t>
  </si>
  <si>
    <t>Время 09-00 час</t>
  </si>
  <si>
    <t>Время 11-00 час</t>
  </si>
  <si>
    <t>Время 12-00 час</t>
  </si>
  <si>
    <t>Время 13-00 час</t>
  </si>
  <si>
    <t>Время 14-00час</t>
  </si>
  <si>
    <t>Время 15-00 час</t>
  </si>
  <si>
    <t>Время 16-00 час</t>
  </si>
  <si>
    <t>Время 17-00 час</t>
  </si>
  <si>
    <t>Время 18-00час</t>
  </si>
  <si>
    <t>Время 19-00 час</t>
  </si>
  <si>
    <t>Время 20-00 час</t>
  </si>
  <si>
    <t>Время 22-00час</t>
  </si>
  <si>
    <t>Время 23-00 час</t>
  </si>
  <si>
    <t>Время 10-00 час</t>
  </si>
  <si>
    <t>Контрольный замер нагрузок по п/ст Озерская 110\6кВ</t>
  </si>
  <si>
    <t>ВЛ-Стройка 2</t>
  </si>
  <si>
    <t>ВЛ-Стройка 4</t>
  </si>
  <si>
    <t>Замеры провели:</t>
  </si>
  <si>
    <t>Т-1, 25</t>
  </si>
  <si>
    <t>Т-2, 25</t>
  </si>
  <si>
    <t>Напряжение на шинах</t>
  </si>
  <si>
    <t>110кВ</t>
  </si>
  <si>
    <t>1С-6кВ</t>
  </si>
  <si>
    <t>2С-6кВ</t>
  </si>
  <si>
    <t>3С-6кВ</t>
  </si>
  <si>
    <t>4С-6кВ</t>
  </si>
  <si>
    <t>В.Б. Новосельцев</t>
  </si>
  <si>
    <t>Б.К. Дружинин</t>
  </si>
  <si>
    <t>21.06.2017г.  С 0-00  до 07-00</t>
  </si>
  <si>
    <t>21.06.2017г.   С 8-00  до 23-00</t>
  </si>
  <si>
    <t>21 июня 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</si>
</sst>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 diagonalUp="1" diagonalDown="1">
      <left style="medium"/>
      <right style="thin"/>
      <top style="medium"/>
      <bottom style="thin"/>
      <diagonal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4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2" fontId="0" fillId="0" borderId="12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0" fillId="0" borderId="46" xfId="0" applyBorder="1" applyAlignment="1">
      <alignment horizontal="center"/>
    </xf>
    <xf numFmtId="2" fontId="0" fillId="0" borderId="5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52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3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2" xfId="0" applyFill="1" applyBorder="1" applyAlignment="1">
      <alignment/>
    </xf>
    <xf numFmtId="2" fontId="0" fillId="0" borderId="43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38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36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46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4" xfId="0" applyBorder="1" applyAlignment="1">
      <alignment/>
    </xf>
    <xf numFmtId="0" fontId="0" fillId="0" borderId="6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2" xfId="0" applyBorder="1" applyAlignment="1">
      <alignment horizontal="center" vertical="top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73" xfId="0" applyBorder="1" applyAlignment="1">
      <alignment horizontal="left" vertical="top"/>
    </xf>
    <xf numFmtId="0" fontId="0" fillId="0" borderId="73" xfId="0" applyBorder="1" applyAlignment="1">
      <alignment/>
    </xf>
    <xf numFmtId="0" fontId="0" fillId="0" borderId="45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74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0" fillId="0" borderId="62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tabSelected="1" zoomScaleSheetLayoutView="100" workbookViewId="0" topLeftCell="A1">
      <selection activeCell="A9" sqref="A9"/>
    </sheetView>
  </sheetViews>
  <sheetFormatPr defaultColWidth="9.00390625" defaultRowHeight="12.75"/>
  <cols>
    <col min="1" max="1" width="2.875" style="0" customWidth="1"/>
    <col min="2" max="2" width="7.00390625" style="0" customWidth="1"/>
    <col min="3" max="3" width="5.375" style="0" customWidth="1"/>
    <col min="4" max="4" width="7.625" style="0" customWidth="1"/>
    <col min="5" max="5" width="8.875" style="0" customWidth="1"/>
    <col min="6" max="6" width="5.75390625" style="0" hidden="1" customWidth="1"/>
    <col min="7" max="7" width="6.375" style="0" customWidth="1"/>
    <col min="8" max="8" width="5.75390625" style="0" customWidth="1"/>
    <col min="9" max="9" width="5.00390625" style="0" customWidth="1"/>
    <col min="10" max="10" width="5.75390625" style="0" hidden="1" customWidth="1"/>
    <col min="11" max="12" width="5.75390625" style="0" customWidth="1"/>
    <col min="13" max="13" width="5.25390625" style="0" customWidth="1"/>
    <col min="14" max="14" width="5.75390625" style="0" hidden="1" customWidth="1"/>
    <col min="15" max="16" width="5.75390625" style="0" customWidth="1"/>
    <col min="17" max="17" width="5.375" style="0" customWidth="1"/>
    <col min="18" max="18" width="0.12890625" style="0" hidden="1" customWidth="1"/>
    <col min="19" max="20" width="5.75390625" style="0" customWidth="1"/>
    <col min="21" max="21" width="5.25390625" style="0" customWidth="1"/>
    <col min="22" max="22" width="0.12890625" style="0" hidden="1" customWidth="1"/>
    <col min="23" max="24" width="5.75390625" style="0" customWidth="1"/>
    <col min="25" max="25" width="5.625" style="0" customWidth="1"/>
    <col min="26" max="26" width="0.12890625" style="0" hidden="1" customWidth="1"/>
    <col min="27" max="28" width="5.75390625" style="0" customWidth="1"/>
    <col min="29" max="29" width="8.125" style="0" customWidth="1"/>
    <col min="30" max="47" width="5.75390625" style="0" customWidth="1"/>
  </cols>
  <sheetData>
    <row r="1" ht="0.75" customHeight="1">
      <c r="AC1" s="35"/>
    </row>
    <row r="2" ht="1.5" customHeight="1">
      <c r="AC2" s="35"/>
    </row>
    <row r="3" ht="15.75" hidden="1">
      <c r="AC3" s="35"/>
    </row>
    <row r="4" ht="0.75" customHeight="1" hidden="1">
      <c r="AC4" s="35"/>
    </row>
    <row r="5" spans="27:29" ht="15.75" hidden="1">
      <c r="AA5" s="47"/>
      <c r="AC5" s="35"/>
    </row>
    <row r="6" spans="21:22" ht="15.75" hidden="1">
      <c r="U6" s="35"/>
      <c r="V6" s="35"/>
    </row>
    <row r="7" spans="3:19" ht="15.75" hidden="1">
      <c r="C7" s="37"/>
      <c r="D7" s="40"/>
      <c r="S7" s="35"/>
    </row>
    <row r="8" spans="2:14" ht="15.75">
      <c r="B8" s="37"/>
      <c r="C8" s="38"/>
      <c r="D8" s="1"/>
      <c r="E8" s="1"/>
      <c r="F8" s="1"/>
      <c r="G8" s="1"/>
      <c r="H8" s="40" t="s">
        <v>47</v>
      </c>
      <c r="I8" s="1"/>
      <c r="J8" s="1"/>
      <c r="K8" s="1"/>
      <c r="L8" s="1"/>
      <c r="M8" s="1"/>
      <c r="N8" s="1"/>
    </row>
    <row r="9" spans="2:14" ht="16.5" thickBot="1">
      <c r="B9" s="37"/>
      <c r="C9" s="38"/>
      <c r="D9" s="1"/>
      <c r="E9" s="1"/>
      <c r="F9" s="1"/>
      <c r="G9" s="1"/>
      <c r="H9" s="40"/>
      <c r="I9" s="1"/>
      <c r="J9" s="1"/>
      <c r="K9" s="1"/>
      <c r="L9" s="1" t="s">
        <v>63</v>
      </c>
      <c r="M9" s="1"/>
      <c r="N9" s="1"/>
    </row>
    <row r="10" ht="13.5" hidden="1" thickBot="1"/>
    <row r="11" spans="1:29" ht="13.5" customHeight="1" thickBot="1">
      <c r="A11" s="130" t="s">
        <v>6</v>
      </c>
      <c r="B11" s="150" t="s">
        <v>12</v>
      </c>
      <c r="C11" s="151"/>
      <c r="D11" s="18" t="s">
        <v>1</v>
      </c>
      <c r="E11" s="85" t="s">
        <v>0</v>
      </c>
      <c r="F11" s="13"/>
      <c r="G11" s="7" t="s">
        <v>25</v>
      </c>
      <c r="H11" s="2"/>
      <c r="I11" s="3"/>
      <c r="J11" s="13"/>
      <c r="K11" s="11" t="s">
        <v>26</v>
      </c>
      <c r="L11" s="2"/>
      <c r="M11" s="15"/>
      <c r="N11" s="13"/>
      <c r="O11" s="7" t="s">
        <v>27</v>
      </c>
      <c r="P11" s="2"/>
      <c r="Q11" s="3"/>
      <c r="R11" s="13"/>
      <c r="S11" s="11" t="s">
        <v>28</v>
      </c>
      <c r="T11" s="2"/>
      <c r="U11" s="3"/>
      <c r="V11" s="13"/>
      <c r="W11" s="7" t="s">
        <v>29</v>
      </c>
      <c r="X11" s="2"/>
      <c r="Y11" s="3"/>
      <c r="Z11" s="13"/>
      <c r="AA11" s="11" t="s">
        <v>30</v>
      </c>
      <c r="AB11" s="2"/>
      <c r="AC11" s="3"/>
    </row>
    <row r="12" spans="1:29" ht="13.5" thickBot="1">
      <c r="A12" s="131"/>
      <c r="B12" s="152" t="s">
        <v>4</v>
      </c>
      <c r="C12" s="153"/>
      <c r="D12" s="19" t="s">
        <v>2</v>
      </c>
      <c r="E12" s="19" t="s">
        <v>3</v>
      </c>
      <c r="F12" s="76" t="s">
        <v>22</v>
      </c>
      <c r="G12" s="28" t="s">
        <v>13</v>
      </c>
      <c r="H12" s="29" t="s">
        <v>14</v>
      </c>
      <c r="I12" s="30" t="s">
        <v>15</v>
      </c>
      <c r="J12" s="79" t="s">
        <v>22</v>
      </c>
      <c r="K12" s="28" t="s">
        <v>13</v>
      </c>
      <c r="L12" s="29" t="s">
        <v>14</v>
      </c>
      <c r="M12" s="30" t="s">
        <v>15</v>
      </c>
      <c r="N12" s="77" t="s">
        <v>22</v>
      </c>
      <c r="O12" s="28" t="s">
        <v>13</v>
      </c>
      <c r="P12" s="29" t="s">
        <v>14</v>
      </c>
      <c r="Q12" s="30" t="s">
        <v>15</v>
      </c>
      <c r="R12" s="77" t="s">
        <v>22</v>
      </c>
      <c r="S12" s="28" t="s">
        <v>13</v>
      </c>
      <c r="T12" s="29" t="s">
        <v>14</v>
      </c>
      <c r="U12" s="30" t="s">
        <v>15</v>
      </c>
      <c r="V12" s="77" t="s">
        <v>22</v>
      </c>
      <c r="W12" s="28" t="s">
        <v>13</v>
      </c>
      <c r="X12" s="29" t="s">
        <v>14</v>
      </c>
      <c r="Y12" s="30" t="s">
        <v>15</v>
      </c>
      <c r="Z12" s="77" t="s">
        <v>22</v>
      </c>
      <c r="AA12" s="28" t="s">
        <v>13</v>
      </c>
      <c r="AB12" s="29" t="s">
        <v>14</v>
      </c>
      <c r="AC12" s="30" t="s">
        <v>15</v>
      </c>
    </row>
    <row r="13" spans="1:29" ht="13.5" thickBot="1">
      <c r="A13" s="131"/>
      <c r="B13" s="132" t="s">
        <v>21</v>
      </c>
      <c r="C13" s="133"/>
      <c r="D13" s="21"/>
      <c r="E13" s="21" t="s">
        <v>20</v>
      </c>
      <c r="F13" s="27" t="s">
        <v>20</v>
      </c>
      <c r="G13" s="22" t="s">
        <v>5</v>
      </c>
      <c r="H13" s="23" t="s">
        <v>18</v>
      </c>
      <c r="I13" s="24" t="s">
        <v>19</v>
      </c>
      <c r="J13" s="27" t="s">
        <v>20</v>
      </c>
      <c r="K13" s="25" t="s">
        <v>5</v>
      </c>
      <c r="L13" s="23" t="s">
        <v>18</v>
      </c>
      <c r="M13" s="26" t="s">
        <v>19</v>
      </c>
      <c r="N13" s="27" t="s">
        <v>20</v>
      </c>
      <c r="O13" s="22" t="s">
        <v>5</v>
      </c>
      <c r="P13" s="23" t="s">
        <v>18</v>
      </c>
      <c r="Q13" s="24" t="s">
        <v>19</v>
      </c>
      <c r="R13" s="27" t="s">
        <v>20</v>
      </c>
      <c r="S13" s="25" t="s">
        <v>5</v>
      </c>
      <c r="T13" s="23" t="s">
        <v>18</v>
      </c>
      <c r="U13" s="24" t="s">
        <v>19</v>
      </c>
      <c r="V13" s="21" t="s">
        <v>20</v>
      </c>
      <c r="W13" s="22" t="s">
        <v>5</v>
      </c>
      <c r="X13" s="23" t="s">
        <v>18</v>
      </c>
      <c r="Y13" s="24" t="s">
        <v>19</v>
      </c>
      <c r="Z13" s="27" t="s">
        <v>20</v>
      </c>
      <c r="AA13" s="25" t="s">
        <v>5</v>
      </c>
      <c r="AB13" s="23" t="s">
        <v>18</v>
      </c>
      <c r="AC13" s="24" t="s">
        <v>19</v>
      </c>
    </row>
    <row r="14" spans="1:29" ht="13.5" thickBot="1">
      <c r="A14" s="131"/>
      <c r="B14" s="134" t="s">
        <v>51</v>
      </c>
      <c r="C14" s="135"/>
      <c r="D14" s="170">
        <v>11</v>
      </c>
      <c r="E14" s="48">
        <v>110</v>
      </c>
      <c r="F14" s="79">
        <v>116.6</v>
      </c>
      <c r="G14" s="7">
        <v>14.4</v>
      </c>
      <c r="H14" s="59">
        <f aca="true" t="shared" si="0" ref="H14:H19">SUM(1.64*G14*F14)/1000</f>
        <v>2.7536256</v>
      </c>
      <c r="I14" s="60">
        <f aca="true" t="shared" si="1" ref="I14:I19">SUM(0.43*G14*F14)/1000</f>
        <v>0.7219872</v>
      </c>
      <c r="J14" s="55">
        <v>116.9</v>
      </c>
      <c r="K14" s="7">
        <v>13.2</v>
      </c>
      <c r="L14" s="59">
        <f aca="true" t="shared" si="2" ref="L14:L19">SUM(1.64*K14*J14)/1000</f>
        <v>2.5306512</v>
      </c>
      <c r="M14" s="72">
        <f aca="true" t="shared" si="3" ref="M14:M19">SUM(0.43*K14*J14)/1000</f>
        <v>0.6635243999999999</v>
      </c>
      <c r="N14" s="13">
        <v>117</v>
      </c>
      <c r="O14" s="7">
        <v>12</v>
      </c>
      <c r="P14" s="59">
        <f aca="true" t="shared" si="4" ref="P14:P19">SUM(1.64*O14*N14)/1000</f>
        <v>2.30256</v>
      </c>
      <c r="Q14" s="60">
        <f aca="true" t="shared" si="5" ref="Q14:Q19">SUM(0.43*O14*N14)/1000</f>
        <v>0.60372</v>
      </c>
      <c r="R14" s="55">
        <v>117.3</v>
      </c>
      <c r="S14" s="7">
        <v>12</v>
      </c>
      <c r="T14" s="59">
        <f aca="true" t="shared" si="6" ref="T14:T19">SUM(1.64*S14*R14)/1000</f>
        <v>2.308464</v>
      </c>
      <c r="U14" s="60">
        <f aca="true" t="shared" si="7" ref="U14:U19">SUM(0.43*S14*R14)/1000</f>
        <v>0.605268</v>
      </c>
      <c r="V14" s="55">
        <v>117.4</v>
      </c>
      <c r="W14" s="7">
        <v>10.8</v>
      </c>
      <c r="X14" s="59">
        <f aca="true" t="shared" si="8" ref="X14:X19">SUM(1.64*W14*V14)/1000</f>
        <v>2.0793888000000003</v>
      </c>
      <c r="Y14" s="60">
        <f aca="true" t="shared" si="9" ref="Y14:Y19">SUM(0.43*W14*V14)/1000</f>
        <v>0.5452056</v>
      </c>
      <c r="Z14" s="55">
        <v>117.6</v>
      </c>
      <c r="AA14" s="7">
        <v>12</v>
      </c>
      <c r="AB14" s="59">
        <f aca="true" t="shared" si="10" ref="AB14:AB19">SUM(1.64*AA14*Z14)/1000</f>
        <v>2.314368</v>
      </c>
      <c r="AC14" s="60">
        <f aca="true" t="shared" si="11" ref="AC14:AC19">SUM(0.43*AA14*Z14)/1000</f>
        <v>0.606816</v>
      </c>
    </row>
    <row r="15" spans="1:29" ht="13.5" thickBot="1">
      <c r="A15" s="131"/>
      <c r="B15" s="136"/>
      <c r="C15" s="137"/>
      <c r="D15" s="171"/>
      <c r="E15" s="49">
        <v>6</v>
      </c>
      <c r="F15" s="80">
        <v>6.5</v>
      </c>
      <c r="G15" s="16">
        <v>262.8</v>
      </c>
      <c r="H15" s="61">
        <f t="shared" si="0"/>
        <v>2.801448</v>
      </c>
      <c r="I15" s="62">
        <f t="shared" si="1"/>
        <v>0.734526</v>
      </c>
      <c r="J15" s="54">
        <v>6.5</v>
      </c>
      <c r="K15" s="8">
        <v>232.8</v>
      </c>
      <c r="L15" s="63">
        <f t="shared" si="2"/>
        <v>2.481648</v>
      </c>
      <c r="M15" s="73">
        <f t="shared" si="3"/>
        <v>0.650676</v>
      </c>
      <c r="N15" s="14">
        <v>6.5</v>
      </c>
      <c r="O15" s="8">
        <v>196.8</v>
      </c>
      <c r="P15" s="63">
        <f t="shared" si="4"/>
        <v>2.0978879999999998</v>
      </c>
      <c r="Q15" s="68">
        <f t="shared" si="5"/>
        <v>0.550056</v>
      </c>
      <c r="R15" s="51">
        <v>6.4</v>
      </c>
      <c r="S15" s="8">
        <v>180</v>
      </c>
      <c r="T15" s="63">
        <f t="shared" si="6"/>
        <v>1.88928</v>
      </c>
      <c r="U15" s="68">
        <f t="shared" si="7"/>
        <v>0.4953600000000001</v>
      </c>
      <c r="V15" s="14">
        <v>6.5</v>
      </c>
      <c r="W15" s="8">
        <v>180.6</v>
      </c>
      <c r="X15" s="63">
        <f t="shared" si="8"/>
        <v>1.925196</v>
      </c>
      <c r="Y15" s="68">
        <f t="shared" si="9"/>
        <v>0.504777</v>
      </c>
      <c r="Z15" s="42">
        <v>6.6</v>
      </c>
      <c r="AA15" s="16">
        <v>183.6</v>
      </c>
      <c r="AB15" s="61">
        <f t="shared" si="10"/>
        <v>1.9872863999999997</v>
      </c>
      <c r="AC15" s="68">
        <f t="shared" si="11"/>
        <v>0.5210568</v>
      </c>
    </row>
    <row r="16" spans="1:29" ht="13.5" thickBot="1">
      <c r="A16" s="131"/>
      <c r="B16" s="138"/>
      <c r="C16" s="139"/>
      <c r="D16" s="172"/>
      <c r="E16" s="32">
        <v>6</v>
      </c>
      <c r="F16" s="77">
        <v>6.5</v>
      </c>
      <c r="G16" s="64">
        <v>6.6</v>
      </c>
      <c r="H16" s="63">
        <f t="shared" si="0"/>
        <v>0.07035599999999999</v>
      </c>
      <c r="I16" s="73">
        <f t="shared" si="1"/>
        <v>0.018446999999999998</v>
      </c>
      <c r="J16" s="82">
        <v>6.6</v>
      </c>
      <c r="K16" s="28">
        <v>6</v>
      </c>
      <c r="L16" s="33">
        <f t="shared" si="2"/>
        <v>0.064944</v>
      </c>
      <c r="M16" s="81">
        <f t="shared" si="3"/>
        <v>0.017027999999999998</v>
      </c>
      <c r="N16" s="82">
        <v>6.6</v>
      </c>
      <c r="O16" s="28">
        <v>6</v>
      </c>
      <c r="P16" s="33">
        <f t="shared" si="4"/>
        <v>0.064944</v>
      </c>
      <c r="Q16" s="81">
        <f t="shared" si="5"/>
        <v>0.017027999999999998</v>
      </c>
      <c r="R16" s="82">
        <v>6.6</v>
      </c>
      <c r="S16" s="28">
        <v>6</v>
      </c>
      <c r="T16" s="33">
        <f t="shared" si="6"/>
        <v>0.064944</v>
      </c>
      <c r="U16" s="81">
        <f t="shared" si="7"/>
        <v>0.017027999999999998</v>
      </c>
      <c r="V16" s="82">
        <v>6.6</v>
      </c>
      <c r="W16" s="28">
        <v>6</v>
      </c>
      <c r="X16" s="33">
        <f t="shared" si="8"/>
        <v>0.064944</v>
      </c>
      <c r="Y16" s="81">
        <f t="shared" si="9"/>
        <v>0.017027999999999998</v>
      </c>
      <c r="Z16" s="82">
        <v>6.6</v>
      </c>
      <c r="AA16" s="28">
        <v>6</v>
      </c>
      <c r="AB16" s="33">
        <f t="shared" si="10"/>
        <v>0.064944</v>
      </c>
      <c r="AC16" s="99">
        <f t="shared" si="11"/>
        <v>0.017027999999999998</v>
      </c>
    </row>
    <row r="17" spans="1:29" ht="13.5" thickBot="1">
      <c r="A17" s="131"/>
      <c r="B17" s="134" t="s">
        <v>52</v>
      </c>
      <c r="C17" s="135"/>
      <c r="D17" s="173">
        <v>11</v>
      </c>
      <c r="E17" s="48">
        <v>110</v>
      </c>
      <c r="F17" s="79">
        <v>116.3</v>
      </c>
      <c r="G17" s="34">
        <v>10.8</v>
      </c>
      <c r="H17" s="65">
        <f t="shared" si="0"/>
        <v>2.0599056</v>
      </c>
      <c r="I17" s="66">
        <f t="shared" si="1"/>
        <v>0.5400972</v>
      </c>
      <c r="J17" s="50">
        <v>116.4</v>
      </c>
      <c r="K17" s="34">
        <v>9.8</v>
      </c>
      <c r="L17" s="65">
        <f t="shared" si="2"/>
        <v>1.8707808</v>
      </c>
      <c r="M17" s="74">
        <f t="shared" si="3"/>
        <v>0.4905096000000001</v>
      </c>
      <c r="N17" s="76">
        <v>115.6</v>
      </c>
      <c r="O17" s="34">
        <v>8.4</v>
      </c>
      <c r="P17" s="65">
        <f t="shared" si="4"/>
        <v>1.5925056</v>
      </c>
      <c r="Q17" s="66">
        <f t="shared" si="5"/>
        <v>0.41754719999999995</v>
      </c>
      <c r="R17" s="50">
        <v>116.9</v>
      </c>
      <c r="S17" s="34">
        <v>8.4</v>
      </c>
      <c r="T17" s="65">
        <f t="shared" si="6"/>
        <v>1.6104144</v>
      </c>
      <c r="U17" s="66">
        <f t="shared" si="7"/>
        <v>0.42224280000000003</v>
      </c>
      <c r="V17" s="50">
        <v>116.9</v>
      </c>
      <c r="W17" s="34">
        <v>8.4</v>
      </c>
      <c r="X17" s="65">
        <f t="shared" si="8"/>
        <v>1.6104144</v>
      </c>
      <c r="Y17" s="66">
        <f t="shared" si="9"/>
        <v>0.42224280000000003</v>
      </c>
      <c r="Z17" s="50">
        <v>117.6</v>
      </c>
      <c r="AA17" s="34">
        <v>8.4</v>
      </c>
      <c r="AB17" s="65">
        <f t="shared" si="10"/>
        <v>1.6200575999999998</v>
      </c>
      <c r="AC17" s="66">
        <f t="shared" si="11"/>
        <v>0.42477119999999996</v>
      </c>
    </row>
    <row r="18" spans="1:29" ht="13.5" thickBot="1">
      <c r="A18" s="131"/>
      <c r="B18" s="136"/>
      <c r="C18" s="137"/>
      <c r="D18" s="171"/>
      <c r="E18" s="32">
        <v>6</v>
      </c>
      <c r="F18" s="77">
        <v>6.5</v>
      </c>
      <c r="G18" s="8">
        <v>189.6</v>
      </c>
      <c r="H18" s="61">
        <f t="shared" si="0"/>
        <v>2.021136</v>
      </c>
      <c r="I18" s="62">
        <f t="shared" si="1"/>
        <v>0.5299319999999998</v>
      </c>
      <c r="J18" s="51">
        <v>6.5</v>
      </c>
      <c r="K18" s="8">
        <v>164.4</v>
      </c>
      <c r="L18" s="61">
        <f t="shared" si="2"/>
        <v>1.7525039999999998</v>
      </c>
      <c r="M18" s="62">
        <f t="shared" si="3"/>
        <v>0.4594980000000001</v>
      </c>
      <c r="N18" s="50">
        <v>6.5</v>
      </c>
      <c r="O18" s="8">
        <v>132</v>
      </c>
      <c r="P18" s="61">
        <f t="shared" si="4"/>
        <v>1.40712</v>
      </c>
      <c r="Q18" s="62">
        <f t="shared" si="5"/>
        <v>0.36894</v>
      </c>
      <c r="R18" s="51">
        <v>6.6</v>
      </c>
      <c r="S18" s="8">
        <v>123.6</v>
      </c>
      <c r="T18" s="61">
        <f t="shared" si="6"/>
        <v>1.3378463999999999</v>
      </c>
      <c r="U18" s="62">
        <f t="shared" si="7"/>
        <v>0.3507768</v>
      </c>
      <c r="V18" s="51">
        <v>6.6</v>
      </c>
      <c r="W18" s="8">
        <v>94.8</v>
      </c>
      <c r="X18" s="61">
        <f t="shared" si="8"/>
        <v>1.0261151999999998</v>
      </c>
      <c r="Y18" s="62">
        <f t="shared" si="9"/>
        <v>0.2690423999999999</v>
      </c>
      <c r="Z18" s="51">
        <v>6.6</v>
      </c>
      <c r="AA18" s="8">
        <v>132</v>
      </c>
      <c r="AB18" s="61">
        <f t="shared" si="10"/>
        <v>1.4287679999999998</v>
      </c>
      <c r="AC18" s="62">
        <f t="shared" si="11"/>
        <v>0.374616</v>
      </c>
    </row>
    <row r="19" spans="1:29" ht="13.5" thickBot="1">
      <c r="A19" s="131"/>
      <c r="B19" s="138"/>
      <c r="C19" s="139"/>
      <c r="D19" s="172"/>
      <c r="E19" s="32">
        <v>6</v>
      </c>
      <c r="F19" s="77">
        <v>6.6</v>
      </c>
      <c r="G19" s="8">
        <v>21</v>
      </c>
      <c r="H19" s="63">
        <f t="shared" si="0"/>
        <v>0.22730399999999998</v>
      </c>
      <c r="I19" s="68">
        <f t="shared" si="1"/>
        <v>0.05959799999999999</v>
      </c>
      <c r="J19" s="101">
        <v>6.6</v>
      </c>
      <c r="K19" s="103">
        <v>19.8</v>
      </c>
      <c r="L19" s="100">
        <f t="shared" si="2"/>
        <v>0.2143152</v>
      </c>
      <c r="M19" s="102">
        <f t="shared" si="3"/>
        <v>0.05619239999999999</v>
      </c>
      <c r="N19" s="101">
        <v>6.6</v>
      </c>
      <c r="O19" s="103">
        <v>19.8</v>
      </c>
      <c r="P19" s="100">
        <f t="shared" si="4"/>
        <v>0.2143152</v>
      </c>
      <c r="Q19" s="102">
        <f t="shared" si="5"/>
        <v>0.05619239999999999</v>
      </c>
      <c r="R19" s="101">
        <v>6.6</v>
      </c>
      <c r="S19" s="103">
        <v>19.8</v>
      </c>
      <c r="T19" s="100">
        <f t="shared" si="6"/>
        <v>0.2143152</v>
      </c>
      <c r="U19" s="102">
        <f t="shared" si="7"/>
        <v>0.05619239999999999</v>
      </c>
      <c r="V19" s="101">
        <v>6.6</v>
      </c>
      <c r="W19" s="103">
        <v>19.2</v>
      </c>
      <c r="X19" s="100">
        <f t="shared" si="8"/>
        <v>0.20782079999999997</v>
      </c>
      <c r="Y19" s="102">
        <f t="shared" si="9"/>
        <v>0.0544896</v>
      </c>
      <c r="Z19" s="101">
        <v>6.6</v>
      </c>
      <c r="AA19" s="103">
        <v>19.8</v>
      </c>
      <c r="AB19" s="100">
        <f t="shared" si="10"/>
        <v>0.2143152</v>
      </c>
      <c r="AC19" s="102">
        <f t="shared" si="11"/>
        <v>0.05619239999999999</v>
      </c>
    </row>
    <row r="20" spans="1:29" ht="13.5" thickBot="1">
      <c r="A20" s="131"/>
      <c r="B20" s="127" t="s">
        <v>9</v>
      </c>
      <c r="C20" s="127"/>
      <c r="D20" s="127"/>
      <c r="E20" s="3"/>
      <c r="F20" s="53"/>
      <c r="G20" s="31"/>
      <c r="H20" s="2"/>
      <c r="I20" s="3"/>
      <c r="J20" s="55"/>
      <c r="K20" s="31"/>
      <c r="L20" s="2"/>
      <c r="M20" s="3"/>
      <c r="N20" s="55"/>
      <c r="O20" s="31"/>
      <c r="P20" s="2"/>
      <c r="Q20" s="3"/>
      <c r="R20" s="55"/>
      <c r="S20" s="31"/>
      <c r="T20" s="2"/>
      <c r="U20" s="3"/>
      <c r="V20" s="55"/>
      <c r="W20" s="31"/>
      <c r="X20" s="2"/>
      <c r="Y20" s="3"/>
      <c r="Z20" s="55"/>
      <c r="AA20" s="31"/>
      <c r="AB20" s="2"/>
      <c r="AC20" s="3"/>
    </row>
    <row r="21" spans="1:29" ht="13.5" customHeight="1" thickBot="1">
      <c r="A21" s="130" t="s">
        <v>7</v>
      </c>
      <c r="B21" s="142" t="s">
        <v>10</v>
      </c>
      <c r="C21" s="142"/>
      <c r="D21" s="143"/>
      <c r="E21" s="85" t="s">
        <v>0</v>
      </c>
      <c r="F21" s="13"/>
      <c r="G21" s="7" t="s">
        <v>25</v>
      </c>
      <c r="H21" s="2"/>
      <c r="I21" s="3"/>
      <c r="J21" s="13"/>
      <c r="K21" s="11" t="s">
        <v>26</v>
      </c>
      <c r="L21" s="2"/>
      <c r="M21" s="15"/>
      <c r="N21" s="13"/>
      <c r="O21" s="7" t="s">
        <v>27</v>
      </c>
      <c r="P21" s="2"/>
      <c r="Q21" s="3"/>
      <c r="R21" s="13"/>
      <c r="S21" s="11" t="s">
        <v>28</v>
      </c>
      <c r="T21" s="2"/>
      <c r="U21" s="3"/>
      <c r="V21" s="55"/>
      <c r="W21" s="7" t="s">
        <v>29</v>
      </c>
      <c r="X21" s="2"/>
      <c r="Y21" s="3"/>
      <c r="Z21" s="13"/>
      <c r="AA21" s="11" t="s">
        <v>30</v>
      </c>
      <c r="AB21" s="2"/>
      <c r="AC21" s="3"/>
    </row>
    <row r="22" spans="1:29" ht="13.5" thickBot="1">
      <c r="A22" s="140"/>
      <c r="B22" s="144" t="s">
        <v>11</v>
      </c>
      <c r="C22" s="144"/>
      <c r="D22" s="145"/>
      <c r="E22" s="86" t="s">
        <v>3</v>
      </c>
      <c r="F22" s="77" t="s">
        <v>22</v>
      </c>
      <c r="G22" s="28" t="s">
        <v>13</v>
      </c>
      <c r="H22" s="29" t="s">
        <v>14</v>
      </c>
      <c r="I22" s="30" t="s">
        <v>15</v>
      </c>
      <c r="J22" s="77" t="s">
        <v>22</v>
      </c>
      <c r="K22" s="28" t="s">
        <v>13</v>
      </c>
      <c r="L22" s="29" t="s">
        <v>14</v>
      </c>
      <c r="M22" s="32" t="s">
        <v>15</v>
      </c>
      <c r="N22" s="77" t="s">
        <v>22</v>
      </c>
      <c r="O22" s="28" t="s">
        <v>13</v>
      </c>
      <c r="P22" s="29" t="s">
        <v>14</v>
      </c>
      <c r="Q22" s="30" t="s">
        <v>15</v>
      </c>
      <c r="R22" s="77" t="s">
        <v>22</v>
      </c>
      <c r="S22" s="36" t="s">
        <v>13</v>
      </c>
      <c r="T22" s="29" t="s">
        <v>14</v>
      </c>
      <c r="U22" s="30" t="s">
        <v>15</v>
      </c>
      <c r="V22" s="77" t="s">
        <v>22</v>
      </c>
      <c r="W22" s="28" t="s">
        <v>13</v>
      </c>
      <c r="X22" s="29" t="s">
        <v>14</v>
      </c>
      <c r="Y22" s="30" t="s">
        <v>15</v>
      </c>
      <c r="Z22" s="77" t="s">
        <v>22</v>
      </c>
      <c r="AA22" s="28" t="s">
        <v>13</v>
      </c>
      <c r="AB22" s="29" t="s">
        <v>14</v>
      </c>
      <c r="AC22" s="30" t="s">
        <v>15</v>
      </c>
    </row>
    <row r="23" spans="1:29" ht="13.5" thickBot="1">
      <c r="A23" s="140"/>
      <c r="B23" s="146"/>
      <c r="C23" s="146"/>
      <c r="D23" s="147"/>
      <c r="E23" s="87" t="s">
        <v>20</v>
      </c>
      <c r="F23" s="27" t="s">
        <v>20</v>
      </c>
      <c r="G23" s="25" t="s">
        <v>5</v>
      </c>
      <c r="H23" s="23" t="s">
        <v>18</v>
      </c>
      <c r="I23" s="26" t="s">
        <v>19</v>
      </c>
      <c r="J23" s="27" t="s">
        <v>20</v>
      </c>
      <c r="K23" s="22" t="s">
        <v>5</v>
      </c>
      <c r="L23" s="23" t="s">
        <v>18</v>
      </c>
      <c r="M23" s="26" t="s">
        <v>19</v>
      </c>
      <c r="N23" s="27" t="s">
        <v>20</v>
      </c>
      <c r="O23" s="93" t="s">
        <v>5</v>
      </c>
      <c r="P23" s="20" t="s">
        <v>18</v>
      </c>
      <c r="Q23" s="87" t="s">
        <v>19</v>
      </c>
      <c r="R23" s="27" t="s">
        <v>20</v>
      </c>
      <c r="S23" s="94" t="s">
        <v>5</v>
      </c>
      <c r="T23" s="20" t="s">
        <v>18</v>
      </c>
      <c r="U23" s="87" t="s">
        <v>19</v>
      </c>
      <c r="V23" s="27" t="s">
        <v>20</v>
      </c>
      <c r="W23" s="94" t="s">
        <v>5</v>
      </c>
      <c r="X23" s="20" t="s">
        <v>18</v>
      </c>
      <c r="Y23" s="21" t="s">
        <v>19</v>
      </c>
      <c r="Z23" s="27" t="s">
        <v>20</v>
      </c>
      <c r="AA23" s="22" t="s">
        <v>5</v>
      </c>
      <c r="AB23" s="23" t="s">
        <v>18</v>
      </c>
      <c r="AC23" s="24" t="s">
        <v>19</v>
      </c>
    </row>
    <row r="24" spans="1:29" ht="13.5" thickBot="1">
      <c r="A24" s="141"/>
      <c r="B24" s="148" t="s">
        <v>48</v>
      </c>
      <c r="C24" s="149"/>
      <c r="D24" s="157"/>
      <c r="E24" s="3">
        <v>110</v>
      </c>
      <c r="F24" s="55">
        <v>116.3</v>
      </c>
      <c r="G24" s="7">
        <v>16.8</v>
      </c>
      <c r="H24" s="59">
        <f>SUM(1.64*G24*F24)/1000</f>
        <v>3.2042976</v>
      </c>
      <c r="I24" s="60">
        <f>SUM(0.43*G24*F24)/1000</f>
        <v>0.8401512</v>
      </c>
      <c r="J24" s="55">
        <v>116.3</v>
      </c>
      <c r="K24" s="7">
        <v>22.8</v>
      </c>
      <c r="L24" s="59">
        <f>SUM(1.64*K24*J24)/1000</f>
        <v>4.348689599999999</v>
      </c>
      <c r="M24" s="60">
        <f>SUM(0.43*K24*J24)/1000</f>
        <v>1.1402052</v>
      </c>
      <c r="N24" s="55">
        <v>115.6</v>
      </c>
      <c r="O24" s="7">
        <v>30</v>
      </c>
      <c r="P24" s="59">
        <f>SUM(1.64*O24*N24)/1000</f>
        <v>5.687519999999999</v>
      </c>
      <c r="Q24" s="60">
        <f>SUM(0.43*O24*N24)/1000</f>
        <v>1.49124</v>
      </c>
      <c r="R24" s="17">
        <v>116.9</v>
      </c>
      <c r="S24" s="11">
        <v>24</v>
      </c>
      <c r="T24" s="59">
        <f>SUM(1.64*S24*R24)/1000</f>
        <v>4.601184</v>
      </c>
      <c r="U24" s="60">
        <f>SUM(0.43*S24*R24)/1000</f>
        <v>1.2064080000000001</v>
      </c>
      <c r="V24" s="55">
        <v>116.9</v>
      </c>
      <c r="W24" s="7">
        <v>22.8</v>
      </c>
      <c r="X24" s="59">
        <f>SUM(1.64*W24*V24)/1000</f>
        <v>4.3711248</v>
      </c>
      <c r="Y24" s="60">
        <f>SUM(0.43*W24*V24)/1000</f>
        <v>1.1460876</v>
      </c>
      <c r="Z24" s="55">
        <v>116.9</v>
      </c>
      <c r="AA24" s="7">
        <v>24</v>
      </c>
      <c r="AB24" s="59">
        <f>SUM(1.64*AA24*Z24)/1000</f>
        <v>4.601184</v>
      </c>
      <c r="AC24" s="60">
        <f>SUM(0.43*AA24*Z24)/1000</f>
        <v>1.2064080000000001</v>
      </c>
    </row>
    <row r="25" spans="1:29" ht="13.5" thickBot="1">
      <c r="A25" s="141"/>
      <c r="B25" s="125" t="s">
        <v>49</v>
      </c>
      <c r="C25" s="126"/>
      <c r="D25" s="169"/>
      <c r="E25" s="4">
        <v>110</v>
      </c>
      <c r="F25" s="51">
        <v>116.6</v>
      </c>
      <c r="G25" s="8">
        <v>40.8</v>
      </c>
      <c r="H25" s="65">
        <f>SUM(1.64*G25*F25)/1000</f>
        <v>7.801939199999999</v>
      </c>
      <c r="I25" s="68">
        <f>SUM(0.43*G25*F25)/1000</f>
        <v>2.0456303999999994</v>
      </c>
      <c r="J25" s="51">
        <v>116.5</v>
      </c>
      <c r="K25" s="8">
        <v>42</v>
      </c>
      <c r="L25" s="63">
        <f>SUM(1.64*K25*J25)/1000</f>
        <v>8.024519999999999</v>
      </c>
      <c r="M25" s="68">
        <f>SUM(0.43*K25*J25)/1000</f>
        <v>2.1039899999999996</v>
      </c>
      <c r="N25" s="51">
        <v>117</v>
      </c>
      <c r="O25" s="8">
        <v>44.4</v>
      </c>
      <c r="P25" s="63">
        <f>SUM(1.64*O25*N25)/1000</f>
        <v>8.519471999999999</v>
      </c>
      <c r="Q25" s="68">
        <f>SUM(0.43*O25*N25)/1000</f>
        <v>2.233764</v>
      </c>
      <c r="R25" s="42">
        <v>117.3</v>
      </c>
      <c r="S25" s="12">
        <v>42</v>
      </c>
      <c r="T25" s="63">
        <f>SUM(1.64*S25*R25)/1000</f>
        <v>8.079623999999999</v>
      </c>
      <c r="U25" s="68">
        <f>SUM(0.43*S25*R25)/1000</f>
        <v>2.118438</v>
      </c>
      <c r="V25" s="51">
        <v>117.4</v>
      </c>
      <c r="W25" s="8">
        <v>36</v>
      </c>
      <c r="X25" s="63">
        <f>SUM(1.64*W25*V25)/1000</f>
        <v>6.931296000000001</v>
      </c>
      <c r="Y25" s="68">
        <f>SUM(0.43*W25*V25)/1000</f>
        <v>1.817352</v>
      </c>
      <c r="Z25" s="51">
        <v>117.6</v>
      </c>
      <c r="AA25" s="8">
        <v>42</v>
      </c>
      <c r="AB25" s="63">
        <f>SUM(1.64*AA25*Z25)/1000</f>
        <v>8.100287999999999</v>
      </c>
      <c r="AC25" s="68">
        <f>SUM(0.43*AA25*Z25)/1000</f>
        <v>2.123856</v>
      </c>
    </row>
    <row r="26" spans="1:29" ht="13.5" thickBot="1">
      <c r="A26" s="141"/>
      <c r="B26" s="158" t="s">
        <v>53</v>
      </c>
      <c r="C26" s="159"/>
      <c r="D26" s="160"/>
      <c r="E26" s="4" t="s">
        <v>54</v>
      </c>
      <c r="F26" s="51"/>
      <c r="G26" s="154">
        <v>116</v>
      </c>
      <c r="H26" s="155"/>
      <c r="I26" s="156"/>
      <c r="J26" s="51"/>
      <c r="K26" s="154">
        <v>117</v>
      </c>
      <c r="L26" s="155"/>
      <c r="M26" s="178"/>
      <c r="N26" s="120"/>
      <c r="O26" s="154">
        <v>117</v>
      </c>
      <c r="P26" s="155"/>
      <c r="Q26" s="156"/>
      <c r="R26" s="123"/>
      <c r="S26" s="182">
        <v>117</v>
      </c>
      <c r="T26" s="155"/>
      <c r="U26" s="156"/>
      <c r="V26" s="51"/>
      <c r="W26" s="154">
        <v>117</v>
      </c>
      <c r="X26" s="155"/>
      <c r="Y26" s="156"/>
      <c r="Z26" s="51"/>
      <c r="AA26" s="154">
        <v>117</v>
      </c>
      <c r="AB26" s="155"/>
      <c r="AC26" s="156"/>
    </row>
    <row r="27" spans="1:29" ht="13.5" thickBot="1">
      <c r="A27" s="141"/>
      <c r="B27" s="161"/>
      <c r="C27" s="128"/>
      <c r="D27" s="162"/>
      <c r="E27" s="9" t="s">
        <v>55</v>
      </c>
      <c r="F27" s="51"/>
      <c r="G27" s="154">
        <v>6.5</v>
      </c>
      <c r="H27" s="155"/>
      <c r="I27" s="156"/>
      <c r="J27" s="51"/>
      <c r="K27" s="154">
        <v>6.5</v>
      </c>
      <c r="L27" s="155"/>
      <c r="M27" s="156"/>
      <c r="N27" s="110"/>
      <c r="O27" s="182">
        <v>6.5</v>
      </c>
      <c r="P27" s="155"/>
      <c r="Q27" s="156"/>
      <c r="R27" s="123"/>
      <c r="S27" s="182">
        <v>6.4</v>
      </c>
      <c r="T27" s="155"/>
      <c r="U27" s="156"/>
      <c r="V27" s="51"/>
      <c r="W27" s="154">
        <v>6.5</v>
      </c>
      <c r="X27" s="155"/>
      <c r="Y27" s="156"/>
      <c r="Z27" s="51"/>
      <c r="AA27" s="154">
        <v>6.6</v>
      </c>
      <c r="AB27" s="155"/>
      <c r="AC27" s="156"/>
    </row>
    <row r="28" spans="1:29" ht="13.5" thickBot="1">
      <c r="A28" s="141"/>
      <c r="B28" s="161"/>
      <c r="C28" s="128"/>
      <c r="D28" s="162"/>
      <c r="E28" s="86" t="s">
        <v>56</v>
      </c>
      <c r="F28" s="51"/>
      <c r="G28" s="154">
        <v>6.5</v>
      </c>
      <c r="H28" s="155"/>
      <c r="I28" s="156"/>
      <c r="J28" s="51"/>
      <c r="K28" s="154">
        <v>6.5</v>
      </c>
      <c r="L28" s="155"/>
      <c r="M28" s="156"/>
      <c r="N28" s="110"/>
      <c r="O28" s="182">
        <v>6.5</v>
      </c>
      <c r="P28" s="155"/>
      <c r="Q28" s="156"/>
      <c r="R28" s="123"/>
      <c r="S28" s="182">
        <v>6.6</v>
      </c>
      <c r="T28" s="155"/>
      <c r="U28" s="156"/>
      <c r="V28" s="51"/>
      <c r="W28" s="154">
        <v>6.6</v>
      </c>
      <c r="X28" s="155"/>
      <c r="Y28" s="156"/>
      <c r="Z28" s="51"/>
      <c r="AA28" s="154">
        <v>6.6</v>
      </c>
      <c r="AB28" s="155"/>
      <c r="AC28" s="156"/>
    </row>
    <row r="29" spans="1:29" ht="13.5" thickBot="1">
      <c r="A29" s="141"/>
      <c r="B29" s="161"/>
      <c r="C29" s="128"/>
      <c r="D29" s="162"/>
      <c r="E29" s="10" t="s">
        <v>57</v>
      </c>
      <c r="F29" s="51"/>
      <c r="G29" s="64"/>
      <c r="H29" s="107">
        <v>6.5</v>
      </c>
      <c r="I29" s="108"/>
      <c r="J29" s="51"/>
      <c r="K29" s="64"/>
      <c r="L29" s="107">
        <v>6.6</v>
      </c>
      <c r="M29" s="108"/>
      <c r="N29" s="120"/>
      <c r="O29" s="64"/>
      <c r="P29" s="109">
        <v>6.6</v>
      </c>
      <c r="Q29" s="124"/>
      <c r="R29" s="123"/>
      <c r="S29" s="32"/>
      <c r="T29" s="107">
        <v>6.6</v>
      </c>
      <c r="U29" s="108"/>
      <c r="V29" s="51"/>
      <c r="W29" s="64"/>
      <c r="X29" s="107">
        <v>6.6</v>
      </c>
      <c r="Y29" s="108"/>
      <c r="Z29" s="51"/>
      <c r="AA29" s="64"/>
      <c r="AB29" s="107">
        <v>6.6</v>
      </c>
      <c r="AC29" s="108"/>
    </row>
    <row r="30" spans="1:29" ht="14.25" customHeight="1" thickBot="1">
      <c r="A30" s="141"/>
      <c r="B30" s="163"/>
      <c r="C30" s="164"/>
      <c r="D30" s="165"/>
      <c r="E30" s="10" t="s">
        <v>58</v>
      </c>
      <c r="F30" s="51"/>
      <c r="G30" s="154">
        <v>6.6</v>
      </c>
      <c r="H30" s="155"/>
      <c r="I30" s="156"/>
      <c r="J30" s="51"/>
      <c r="K30" s="154">
        <v>6.6</v>
      </c>
      <c r="L30" s="155"/>
      <c r="M30" s="156"/>
      <c r="N30" s="29"/>
      <c r="O30" s="179">
        <v>6.6</v>
      </c>
      <c r="P30" s="180"/>
      <c r="Q30" s="181"/>
      <c r="R30" s="123"/>
      <c r="S30" s="182">
        <v>6.6</v>
      </c>
      <c r="T30" s="155"/>
      <c r="U30" s="156"/>
      <c r="V30" s="51"/>
      <c r="W30" s="154">
        <v>6.6</v>
      </c>
      <c r="X30" s="155"/>
      <c r="Y30" s="156"/>
      <c r="Z30" s="51"/>
      <c r="AA30" s="154">
        <v>6.6</v>
      </c>
      <c r="AB30" s="155"/>
      <c r="AC30" s="156"/>
    </row>
    <row r="31" spans="1:29" ht="3.75" customHeight="1" hidden="1" thickBot="1">
      <c r="A31" s="41"/>
      <c r="E31" s="10" t="s">
        <v>58</v>
      </c>
      <c r="L31" s="39"/>
      <c r="M31" s="121"/>
      <c r="N31" s="39"/>
      <c r="O31" s="39"/>
      <c r="P31" s="39"/>
      <c r="Q31" s="122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ht="13.5" hidden="1" thickBot="1">
      <c r="A32" s="41"/>
      <c r="B32" s="43"/>
      <c r="C32" s="43"/>
      <c r="D32" s="44"/>
      <c r="E32" s="19"/>
      <c r="F32" s="39"/>
      <c r="G32" s="39"/>
      <c r="H32" s="39"/>
      <c r="I32" s="39"/>
      <c r="J32" s="39"/>
      <c r="K32" s="39"/>
      <c r="L32" s="39"/>
      <c r="M32" s="122"/>
      <c r="N32" s="39"/>
      <c r="O32" s="39"/>
      <c r="P32" s="39"/>
      <c r="Q32" s="122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3.5" hidden="1" thickBot="1">
      <c r="A33" s="41"/>
      <c r="B33" s="43"/>
      <c r="C33" s="43"/>
      <c r="D33" s="44"/>
      <c r="E33" s="19"/>
      <c r="F33" s="39"/>
      <c r="G33" s="39"/>
      <c r="H33" s="39"/>
      <c r="I33" s="39"/>
      <c r="J33" s="39"/>
      <c r="K33" s="39"/>
      <c r="L33" s="39"/>
      <c r="M33" s="122"/>
      <c r="N33" s="39"/>
      <c r="O33" s="39"/>
      <c r="P33" s="39"/>
      <c r="Q33" s="122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3.75" customHeight="1" hidden="1" thickBot="1">
      <c r="A34" s="41"/>
      <c r="B34" s="43"/>
      <c r="C34" s="43"/>
      <c r="D34" s="44"/>
      <c r="E34" s="19"/>
      <c r="F34" s="39"/>
      <c r="G34" s="39"/>
      <c r="H34" s="39"/>
      <c r="I34" s="39"/>
      <c r="J34" s="39"/>
      <c r="K34" s="39"/>
      <c r="L34" s="39"/>
      <c r="M34" s="122"/>
      <c r="N34" s="39"/>
      <c r="O34" s="39"/>
      <c r="P34" s="39"/>
      <c r="Q34" s="122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3.5" hidden="1" thickBot="1">
      <c r="A35" s="41"/>
      <c r="B35" s="43"/>
      <c r="C35" s="43"/>
      <c r="D35" s="44"/>
      <c r="E35" s="19"/>
      <c r="F35" s="39"/>
      <c r="G35" s="39"/>
      <c r="H35" s="39"/>
      <c r="I35" s="39"/>
      <c r="J35" s="39"/>
      <c r="K35" s="39"/>
      <c r="L35" s="39"/>
      <c r="M35" s="122"/>
      <c r="N35" s="39"/>
      <c r="O35" s="39"/>
      <c r="P35" s="39"/>
      <c r="Q35" s="122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5:17" ht="13.5" hidden="1" thickBot="1">
      <c r="E36" s="19"/>
      <c r="M36" s="122"/>
      <c r="Q36" s="122"/>
    </row>
    <row r="37" spans="5:17" ht="13.5" hidden="1" thickBot="1">
      <c r="E37" s="19"/>
      <c r="M37" s="122"/>
      <c r="Q37" s="122"/>
    </row>
    <row r="38" spans="5:17" ht="13.5" hidden="1" thickBot="1">
      <c r="E38" s="19"/>
      <c r="M38" s="122"/>
      <c r="Q38" s="122"/>
    </row>
    <row r="39" spans="5:17" ht="6" customHeight="1" hidden="1" thickBot="1">
      <c r="E39" s="19"/>
      <c r="M39" s="122"/>
      <c r="Q39" s="122"/>
    </row>
    <row r="40" spans="5:17" ht="13.5" hidden="1" thickBot="1">
      <c r="E40" s="19"/>
      <c r="M40" s="122"/>
      <c r="Q40" s="122"/>
    </row>
    <row r="41" spans="5:17" ht="13.5" hidden="1" thickBot="1">
      <c r="E41" s="19"/>
      <c r="M41" s="122"/>
      <c r="Q41" s="122"/>
    </row>
    <row r="42" spans="5:17" ht="13.5" hidden="1" thickBot="1">
      <c r="E42" s="19"/>
      <c r="M42" s="122"/>
      <c r="Q42" s="122"/>
    </row>
    <row r="43" spans="1:29" ht="13.5" hidden="1" thickBot="1">
      <c r="A43" s="41"/>
      <c r="B43" s="43"/>
      <c r="C43" s="43"/>
      <c r="D43" s="44"/>
      <c r="E43" s="19"/>
      <c r="F43" s="39"/>
      <c r="G43" s="39"/>
      <c r="H43" s="39"/>
      <c r="I43" s="39"/>
      <c r="J43" s="39"/>
      <c r="K43" s="39"/>
      <c r="L43" s="39"/>
      <c r="M43" s="122"/>
      <c r="N43" s="39"/>
      <c r="O43" s="39"/>
      <c r="P43" s="39"/>
      <c r="Q43" s="122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ht="13.5" hidden="1" thickBot="1">
      <c r="A44" s="41"/>
      <c r="B44" s="43"/>
      <c r="C44" s="43"/>
      <c r="D44" s="44"/>
      <c r="E44" s="19"/>
      <c r="F44" s="39"/>
      <c r="G44" s="39"/>
      <c r="H44" s="39"/>
      <c r="I44" s="39"/>
      <c r="J44" s="39"/>
      <c r="K44" s="39"/>
      <c r="L44" s="39"/>
      <c r="M44" s="122"/>
      <c r="N44" s="39"/>
      <c r="O44" s="39"/>
      <c r="P44" s="39"/>
      <c r="Q44" s="122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13.5" hidden="1" thickBot="1">
      <c r="A45" s="41"/>
      <c r="B45" s="43"/>
      <c r="C45" s="43"/>
      <c r="D45" s="44"/>
      <c r="E45" s="19"/>
      <c r="F45" s="39"/>
      <c r="G45" s="39"/>
      <c r="H45" s="39"/>
      <c r="I45" s="39"/>
      <c r="J45" s="39"/>
      <c r="K45" s="39"/>
      <c r="L45" s="39"/>
      <c r="M45" s="122"/>
      <c r="N45" s="39"/>
      <c r="O45" s="39"/>
      <c r="P45" s="39"/>
      <c r="Q45" s="122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ht="3.75" customHeight="1" hidden="1" thickBot="1">
      <c r="A46" s="41"/>
      <c r="B46" s="43"/>
      <c r="C46" s="43"/>
      <c r="D46" s="44"/>
      <c r="E46" s="19"/>
      <c r="F46" s="39"/>
      <c r="G46" s="39"/>
      <c r="H46" s="39"/>
      <c r="I46" s="39"/>
      <c r="J46" s="39"/>
      <c r="K46" s="39"/>
      <c r="L46" s="39"/>
      <c r="M46" s="122"/>
      <c r="N46" s="39"/>
      <c r="O46" s="39"/>
      <c r="P46" s="39"/>
      <c r="Q46" s="122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ht="13.5" hidden="1" thickBot="1">
      <c r="A47" s="41"/>
      <c r="B47" s="43"/>
      <c r="C47" s="43"/>
      <c r="D47" s="44"/>
      <c r="E47" s="19"/>
      <c r="F47" s="39"/>
      <c r="G47" s="39"/>
      <c r="H47" s="39"/>
      <c r="I47" s="39"/>
      <c r="J47" s="39"/>
      <c r="K47" s="39"/>
      <c r="L47" s="39"/>
      <c r="M47" s="122"/>
      <c r="N47" s="39"/>
      <c r="O47" s="39"/>
      <c r="P47" s="39"/>
      <c r="Q47" s="122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ht="19.5" customHeight="1" hidden="1" thickBot="1">
      <c r="A48" s="41"/>
      <c r="B48" s="43"/>
      <c r="C48" s="43"/>
      <c r="D48" s="44"/>
      <c r="E48" s="19"/>
      <c r="F48" s="39"/>
      <c r="G48" s="39"/>
      <c r="H48" s="39"/>
      <c r="I48" s="39"/>
      <c r="J48" s="39"/>
      <c r="K48" s="39"/>
      <c r="L48" s="39"/>
      <c r="M48" s="122"/>
      <c r="N48" s="39"/>
      <c r="O48" s="39"/>
      <c r="P48" s="39"/>
      <c r="Q48" s="122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ht="13.5" thickBot="1">
      <c r="A49" s="130" t="s">
        <v>6</v>
      </c>
      <c r="B49" s="150" t="s">
        <v>12</v>
      </c>
      <c r="C49" s="151"/>
      <c r="D49" s="18" t="s">
        <v>1</v>
      </c>
      <c r="E49" s="85" t="s">
        <v>0</v>
      </c>
      <c r="F49" s="13"/>
      <c r="G49" s="7" t="s">
        <v>31</v>
      </c>
      <c r="H49" s="2"/>
      <c r="I49" s="3"/>
      <c r="J49" s="13"/>
      <c r="K49" s="11" t="s">
        <v>32</v>
      </c>
      <c r="L49" s="2"/>
      <c r="M49" s="3"/>
      <c r="N49" s="55"/>
      <c r="O49" s="7" t="s">
        <v>23</v>
      </c>
      <c r="P49" s="2"/>
      <c r="Q49" s="3"/>
      <c r="R49" s="13"/>
      <c r="S49" s="11" t="s">
        <v>33</v>
      </c>
      <c r="T49" s="2"/>
      <c r="U49" s="15"/>
      <c r="V49" s="13"/>
      <c r="W49" s="11" t="s">
        <v>46</v>
      </c>
      <c r="X49" s="2"/>
      <c r="Y49" s="3"/>
      <c r="Z49" s="13"/>
      <c r="AA49" s="11" t="s">
        <v>34</v>
      </c>
      <c r="AB49" s="2"/>
      <c r="AC49" s="3"/>
    </row>
    <row r="50" spans="1:29" ht="13.5" thickBot="1">
      <c r="A50" s="131"/>
      <c r="B50" s="152" t="s">
        <v>4</v>
      </c>
      <c r="C50" s="153"/>
      <c r="D50" s="19" t="s">
        <v>2</v>
      </c>
      <c r="E50" s="86" t="s">
        <v>3</v>
      </c>
      <c r="F50" s="77" t="s">
        <v>22</v>
      </c>
      <c r="G50" s="28" t="s">
        <v>13</v>
      </c>
      <c r="H50" s="29" t="s">
        <v>14</v>
      </c>
      <c r="I50" s="30" t="s">
        <v>15</v>
      </c>
      <c r="J50" s="77" t="s">
        <v>22</v>
      </c>
      <c r="K50" s="28" t="s">
        <v>13</v>
      </c>
      <c r="L50" s="29" t="s">
        <v>14</v>
      </c>
      <c r="M50" s="30" t="s">
        <v>15</v>
      </c>
      <c r="N50" s="77" t="s">
        <v>22</v>
      </c>
      <c r="O50" s="28" t="s">
        <v>13</v>
      </c>
      <c r="P50" s="29" t="s">
        <v>14</v>
      </c>
      <c r="Q50" s="30" t="s">
        <v>15</v>
      </c>
      <c r="R50" s="77" t="s">
        <v>22</v>
      </c>
      <c r="S50" s="28" t="s">
        <v>13</v>
      </c>
      <c r="T50" s="29" t="s">
        <v>14</v>
      </c>
      <c r="U50" s="30" t="s">
        <v>15</v>
      </c>
      <c r="V50" s="77" t="s">
        <v>22</v>
      </c>
      <c r="W50" s="28" t="s">
        <v>13</v>
      </c>
      <c r="X50" s="29" t="s">
        <v>14</v>
      </c>
      <c r="Y50" s="30" t="s">
        <v>15</v>
      </c>
      <c r="Z50" s="77" t="s">
        <v>22</v>
      </c>
      <c r="AA50" s="28" t="s">
        <v>13</v>
      </c>
      <c r="AB50" s="29" t="s">
        <v>14</v>
      </c>
      <c r="AC50" s="30" t="s">
        <v>15</v>
      </c>
    </row>
    <row r="51" spans="1:29" ht="13.5" thickBot="1">
      <c r="A51" s="131"/>
      <c r="B51" s="132" t="s">
        <v>21</v>
      </c>
      <c r="C51" s="133"/>
      <c r="D51" s="21"/>
      <c r="E51" s="87" t="s">
        <v>20</v>
      </c>
      <c r="F51" s="27" t="s">
        <v>20</v>
      </c>
      <c r="G51" s="93" t="s">
        <v>5</v>
      </c>
      <c r="H51" s="20" t="s">
        <v>18</v>
      </c>
      <c r="I51" s="87" t="s">
        <v>19</v>
      </c>
      <c r="J51" s="27" t="s">
        <v>20</v>
      </c>
      <c r="K51" s="94" t="s">
        <v>5</v>
      </c>
      <c r="L51" s="20" t="s">
        <v>18</v>
      </c>
      <c r="M51" s="87" t="s">
        <v>19</v>
      </c>
      <c r="N51" s="27" t="s">
        <v>20</v>
      </c>
      <c r="O51" s="93" t="s">
        <v>5</v>
      </c>
      <c r="P51" s="20" t="s">
        <v>18</v>
      </c>
      <c r="Q51" s="87" t="s">
        <v>19</v>
      </c>
      <c r="R51" s="27" t="s">
        <v>20</v>
      </c>
      <c r="S51" s="94" t="s">
        <v>5</v>
      </c>
      <c r="T51" s="20" t="s">
        <v>18</v>
      </c>
      <c r="U51" s="21" t="s">
        <v>19</v>
      </c>
      <c r="V51" s="27" t="s">
        <v>20</v>
      </c>
      <c r="W51" s="93" t="s">
        <v>5</v>
      </c>
      <c r="X51" s="20" t="s">
        <v>18</v>
      </c>
      <c r="Y51" s="87" t="s">
        <v>19</v>
      </c>
      <c r="Z51" s="27" t="s">
        <v>20</v>
      </c>
      <c r="AA51" s="25" t="s">
        <v>5</v>
      </c>
      <c r="AB51" s="23" t="s">
        <v>18</v>
      </c>
      <c r="AC51" s="24" t="s">
        <v>19</v>
      </c>
    </row>
    <row r="52" spans="1:29" ht="13.5" thickBot="1">
      <c r="A52" s="131"/>
      <c r="B52" s="134" t="s">
        <v>51</v>
      </c>
      <c r="C52" s="135"/>
      <c r="D52" s="170">
        <v>11</v>
      </c>
      <c r="E52" s="88">
        <v>110</v>
      </c>
      <c r="F52" s="83">
        <v>116.9</v>
      </c>
      <c r="G52" s="7">
        <v>14.4</v>
      </c>
      <c r="H52" s="59">
        <f aca="true" t="shared" si="12" ref="H52:H57">SUM(1.64*G52*F52)/1000</f>
        <v>2.7607104</v>
      </c>
      <c r="I52" s="60">
        <f aca="true" t="shared" si="13" ref="I52:I57">SUM(0.43*G52*F52)/1000</f>
        <v>0.7238448000000001</v>
      </c>
      <c r="J52" s="55">
        <v>116.7</v>
      </c>
      <c r="K52" s="7">
        <v>16.8</v>
      </c>
      <c r="L52" s="59">
        <f aca="true" t="shared" si="14" ref="L52:L57">SUM(1.64*K52*J52)/1000</f>
        <v>3.2153184</v>
      </c>
      <c r="M52" s="60">
        <f aca="true" t="shared" si="15" ref="M52:M57">SUM(0.43*K52*J52)/1000</f>
        <v>0.8430408</v>
      </c>
      <c r="N52" s="55">
        <v>115.8</v>
      </c>
      <c r="O52" s="7">
        <v>18</v>
      </c>
      <c r="P52" s="59">
        <f aca="true" t="shared" si="16" ref="P52:P57">SUM(1.64*O52*N52)/1000</f>
        <v>3.4184159999999997</v>
      </c>
      <c r="Q52" s="60">
        <f aca="true" t="shared" si="17" ref="Q52:Q57">SUM(0.43*O52*N52)/1000</f>
        <v>0.896292</v>
      </c>
      <c r="R52" s="55">
        <v>114.8</v>
      </c>
      <c r="S52" s="7">
        <v>19.2</v>
      </c>
      <c r="T52" s="59">
        <f aca="true" t="shared" si="18" ref="T52:T57">SUM(1.64*S52*R52)/1000</f>
        <v>3.6148223999999995</v>
      </c>
      <c r="U52" s="60">
        <f aca="true" t="shared" si="19" ref="U52:U57">SUM(0.43*S52*R52)/1000</f>
        <v>0.9477888</v>
      </c>
      <c r="V52" s="55">
        <v>114.4</v>
      </c>
      <c r="W52" s="7">
        <v>19.2</v>
      </c>
      <c r="X52" s="59">
        <f aca="true" t="shared" si="20" ref="X52:X57">SUM(1.64*W52*V52)/1000</f>
        <v>3.6022271999999997</v>
      </c>
      <c r="Y52" s="60">
        <f aca="true" t="shared" si="21" ref="Y52:Y57">SUM(0.43*W52*V52)/1000</f>
        <v>0.9444864000000002</v>
      </c>
      <c r="Z52" s="55">
        <v>114.4</v>
      </c>
      <c r="AA52" s="7">
        <v>20.4</v>
      </c>
      <c r="AB52" s="59">
        <f aca="true" t="shared" si="22" ref="AB52:AB57">SUM(1.64*AA52*Z52)/1000</f>
        <v>3.8273664</v>
      </c>
      <c r="AC52" s="60">
        <f aca="true" t="shared" si="23" ref="AC52:AC57">SUM(0.43*AA52*Z52)/1000</f>
        <v>1.0035167999999999</v>
      </c>
    </row>
    <row r="53" spans="1:29" ht="13.5" thickBot="1">
      <c r="A53" s="131"/>
      <c r="B53" s="136"/>
      <c r="C53" s="137"/>
      <c r="D53" s="171"/>
      <c r="E53" s="89">
        <v>6</v>
      </c>
      <c r="F53" s="84">
        <v>6.5</v>
      </c>
      <c r="G53" s="16">
        <v>229.8</v>
      </c>
      <c r="H53" s="61">
        <f t="shared" si="12"/>
        <v>2.449668</v>
      </c>
      <c r="I53" s="62">
        <f t="shared" si="13"/>
        <v>0.6422910000000001</v>
      </c>
      <c r="J53" s="54">
        <v>6.5</v>
      </c>
      <c r="K53" s="8">
        <v>278.4</v>
      </c>
      <c r="L53" s="63">
        <f t="shared" si="14"/>
        <v>2.9677439999999993</v>
      </c>
      <c r="M53" s="68">
        <f t="shared" si="15"/>
        <v>0.7781279999999999</v>
      </c>
      <c r="N53" s="42">
        <v>6.4</v>
      </c>
      <c r="O53" s="16">
        <v>298.8</v>
      </c>
      <c r="P53" s="61">
        <f t="shared" si="16"/>
        <v>3.1362048</v>
      </c>
      <c r="Q53" s="62">
        <f t="shared" si="17"/>
        <v>0.8222976000000001</v>
      </c>
      <c r="R53" s="14">
        <v>6.4</v>
      </c>
      <c r="S53" s="16">
        <v>315.6</v>
      </c>
      <c r="T53" s="61">
        <f t="shared" si="18"/>
        <v>3.3125376000000006</v>
      </c>
      <c r="U53" s="62">
        <f t="shared" si="19"/>
        <v>0.8685312000000001</v>
      </c>
      <c r="V53" s="52">
        <v>6.4</v>
      </c>
      <c r="W53" s="16">
        <v>331.2</v>
      </c>
      <c r="X53" s="61">
        <f t="shared" si="20"/>
        <v>3.4762751999999995</v>
      </c>
      <c r="Y53" s="62">
        <f t="shared" si="21"/>
        <v>0.9114624</v>
      </c>
      <c r="Z53" s="14">
        <v>6.4</v>
      </c>
      <c r="AA53" s="16">
        <v>342</v>
      </c>
      <c r="AB53" s="61">
        <f t="shared" si="22"/>
        <v>3.589632</v>
      </c>
      <c r="AC53" s="62">
        <f t="shared" si="23"/>
        <v>0.9411840000000001</v>
      </c>
    </row>
    <row r="54" spans="1:29" ht="13.5" thickBot="1">
      <c r="A54" s="131"/>
      <c r="B54" s="138"/>
      <c r="C54" s="139"/>
      <c r="D54" s="172"/>
      <c r="E54" s="30">
        <v>6</v>
      </c>
      <c r="F54" s="77">
        <v>6.6</v>
      </c>
      <c r="G54" s="28">
        <v>4.8</v>
      </c>
      <c r="H54" s="33">
        <f t="shared" si="12"/>
        <v>0.05195519999999999</v>
      </c>
      <c r="I54" s="81">
        <f t="shared" si="13"/>
        <v>0.0136224</v>
      </c>
      <c r="J54" s="82">
        <v>6.5</v>
      </c>
      <c r="K54" s="28">
        <v>5.4</v>
      </c>
      <c r="L54" s="33">
        <f t="shared" si="14"/>
        <v>0.057564</v>
      </c>
      <c r="M54" s="81">
        <f t="shared" si="15"/>
        <v>0.015093</v>
      </c>
      <c r="N54" s="82">
        <v>6.5</v>
      </c>
      <c r="O54" s="28">
        <v>6.6</v>
      </c>
      <c r="P54" s="33">
        <f t="shared" si="16"/>
        <v>0.07035599999999999</v>
      </c>
      <c r="Q54" s="81">
        <f t="shared" si="17"/>
        <v>0.018446999999999998</v>
      </c>
      <c r="R54" s="82">
        <v>6.4</v>
      </c>
      <c r="S54" s="28">
        <v>7.8</v>
      </c>
      <c r="T54" s="33">
        <f t="shared" si="18"/>
        <v>0.0818688</v>
      </c>
      <c r="U54" s="33">
        <f t="shared" si="19"/>
        <v>0.0214656</v>
      </c>
      <c r="V54" s="57">
        <v>6.4</v>
      </c>
      <c r="W54" s="28">
        <v>12</v>
      </c>
      <c r="X54" s="33">
        <f t="shared" si="20"/>
        <v>0.125952</v>
      </c>
      <c r="Y54" s="81">
        <f t="shared" si="21"/>
        <v>0.033024</v>
      </c>
      <c r="Z54" s="82">
        <v>6.4</v>
      </c>
      <c r="AA54" s="28">
        <v>12</v>
      </c>
      <c r="AB54" s="33">
        <f t="shared" si="22"/>
        <v>0.125952</v>
      </c>
      <c r="AC54" s="46">
        <f t="shared" si="23"/>
        <v>0.033024</v>
      </c>
    </row>
    <row r="55" spans="1:29" ht="13.5" thickBot="1">
      <c r="A55" s="131"/>
      <c r="B55" s="134" t="s">
        <v>52</v>
      </c>
      <c r="C55" s="135"/>
      <c r="D55" s="173">
        <v>11</v>
      </c>
      <c r="E55" s="88">
        <v>110</v>
      </c>
      <c r="F55" s="79">
        <v>116.6</v>
      </c>
      <c r="G55" s="34">
        <v>10.8</v>
      </c>
      <c r="H55" s="65">
        <f t="shared" si="12"/>
        <v>2.0652192</v>
      </c>
      <c r="I55" s="66">
        <f t="shared" si="13"/>
        <v>0.5414904</v>
      </c>
      <c r="J55" s="50">
        <v>115.5</v>
      </c>
      <c r="K55" s="34">
        <v>12</v>
      </c>
      <c r="L55" s="65">
        <f t="shared" si="14"/>
        <v>2.27304</v>
      </c>
      <c r="M55" s="66">
        <f t="shared" si="15"/>
        <v>0.5959800000000001</v>
      </c>
      <c r="N55" s="50">
        <v>115.3</v>
      </c>
      <c r="O55" s="34">
        <v>12</v>
      </c>
      <c r="P55" s="65">
        <f t="shared" si="16"/>
        <v>2.269104</v>
      </c>
      <c r="Q55" s="66">
        <f t="shared" si="17"/>
        <v>0.594948</v>
      </c>
      <c r="R55" s="50">
        <v>114.3</v>
      </c>
      <c r="S55" s="34">
        <v>12</v>
      </c>
      <c r="T55" s="65">
        <f t="shared" si="18"/>
        <v>2.249424</v>
      </c>
      <c r="U55" s="66">
        <f t="shared" si="19"/>
        <v>0.589788</v>
      </c>
      <c r="V55" s="50">
        <v>113.5</v>
      </c>
      <c r="W55" s="34">
        <v>12</v>
      </c>
      <c r="X55" s="65">
        <f t="shared" si="20"/>
        <v>2.2336799999999997</v>
      </c>
      <c r="Y55" s="66">
        <f t="shared" si="21"/>
        <v>0.58566</v>
      </c>
      <c r="Z55" s="50">
        <v>113.5</v>
      </c>
      <c r="AA55" s="34">
        <v>13.2</v>
      </c>
      <c r="AB55" s="65">
        <f t="shared" si="22"/>
        <v>2.457048</v>
      </c>
      <c r="AC55" s="66">
        <f t="shared" si="23"/>
        <v>0.6442259999999999</v>
      </c>
    </row>
    <row r="56" spans="1:29" ht="13.5" thickBot="1">
      <c r="A56" s="131"/>
      <c r="B56" s="136"/>
      <c r="C56" s="137"/>
      <c r="D56" s="171"/>
      <c r="E56" s="89">
        <v>6</v>
      </c>
      <c r="F56" s="84">
        <v>6.5</v>
      </c>
      <c r="G56" s="8">
        <v>151.2</v>
      </c>
      <c r="H56" s="61">
        <f t="shared" si="12"/>
        <v>1.6117919999999997</v>
      </c>
      <c r="I56" s="62">
        <f t="shared" si="13"/>
        <v>0.4226039999999999</v>
      </c>
      <c r="J56" s="51">
        <v>6.5</v>
      </c>
      <c r="K56" s="8">
        <v>171.6</v>
      </c>
      <c r="L56" s="61">
        <f t="shared" si="14"/>
        <v>1.8292559999999998</v>
      </c>
      <c r="M56" s="62">
        <f t="shared" si="15"/>
        <v>0.47962199999999994</v>
      </c>
      <c r="N56" s="52">
        <v>6.5</v>
      </c>
      <c r="O56" s="8">
        <v>188.4</v>
      </c>
      <c r="P56" s="61">
        <f t="shared" si="16"/>
        <v>2.008344</v>
      </c>
      <c r="Q56" s="62">
        <f t="shared" si="17"/>
        <v>0.526578</v>
      </c>
      <c r="R56" s="51">
        <v>6.4</v>
      </c>
      <c r="S56" s="8">
        <v>175.2</v>
      </c>
      <c r="T56" s="61">
        <f t="shared" si="18"/>
        <v>1.8388991999999997</v>
      </c>
      <c r="U56" s="62">
        <f t="shared" si="19"/>
        <v>0.4821504</v>
      </c>
      <c r="V56" s="51">
        <v>6.4</v>
      </c>
      <c r="W56" s="8">
        <v>196.8</v>
      </c>
      <c r="X56" s="61">
        <f t="shared" si="20"/>
        <v>2.0656128000000002</v>
      </c>
      <c r="Y56" s="62">
        <f t="shared" si="21"/>
        <v>0.5415936</v>
      </c>
      <c r="Z56" s="51">
        <v>6.4</v>
      </c>
      <c r="AA56" s="8">
        <v>202.8</v>
      </c>
      <c r="AB56" s="61">
        <f t="shared" si="22"/>
        <v>2.1285888</v>
      </c>
      <c r="AC56" s="62">
        <f t="shared" si="23"/>
        <v>0.5581056000000001</v>
      </c>
    </row>
    <row r="57" spans="1:29" ht="13.5" thickBot="1">
      <c r="A57" s="131"/>
      <c r="B57" s="138"/>
      <c r="C57" s="139"/>
      <c r="D57" s="172"/>
      <c r="E57" s="30">
        <v>6</v>
      </c>
      <c r="F57" s="105">
        <v>6.6</v>
      </c>
      <c r="G57" s="103">
        <v>19.8</v>
      </c>
      <c r="H57" s="100">
        <f t="shared" si="12"/>
        <v>0.2143152</v>
      </c>
      <c r="I57" s="102">
        <f t="shared" si="13"/>
        <v>0.05619239999999999</v>
      </c>
      <c r="J57" s="101">
        <v>6.6</v>
      </c>
      <c r="K57" s="103">
        <v>24</v>
      </c>
      <c r="L57" s="100">
        <f t="shared" si="14"/>
        <v>0.259776</v>
      </c>
      <c r="M57" s="102">
        <f t="shared" si="15"/>
        <v>0.06811199999999999</v>
      </c>
      <c r="N57" s="101">
        <v>6.5</v>
      </c>
      <c r="O57" s="103">
        <v>25.2</v>
      </c>
      <c r="P57" s="100">
        <f t="shared" si="16"/>
        <v>0.2686319999999999</v>
      </c>
      <c r="Q57" s="102">
        <f t="shared" si="17"/>
        <v>0.070434</v>
      </c>
      <c r="R57" s="101">
        <v>6.5</v>
      </c>
      <c r="S57" s="103">
        <v>26.4</v>
      </c>
      <c r="T57" s="100">
        <f t="shared" si="18"/>
        <v>0.28142399999999995</v>
      </c>
      <c r="U57" s="102">
        <f t="shared" si="19"/>
        <v>0.07378799999999999</v>
      </c>
      <c r="V57" s="101">
        <v>6.4</v>
      </c>
      <c r="W57" s="103">
        <v>28.2</v>
      </c>
      <c r="X57" s="100">
        <f t="shared" si="20"/>
        <v>0.29598719999999995</v>
      </c>
      <c r="Y57" s="102">
        <f t="shared" si="21"/>
        <v>0.0776064</v>
      </c>
      <c r="Z57" s="101">
        <v>6.5</v>
      </c>
      <c r="AA57" s="103">
        <v>26.4</v>
      </c>
      <c r="AB57" s="100">
        <f t="shared" si="22"/>
        <v>0.28142399999999995</v>
      </c>
      <c r="AC57" s="102">
        <f t="shared" si="23"/>
        <v>0.07378799999999999</v>
      </c>
    </row>
    <row r="58" spans="1:29" ht="13.5" thickBot="1">
      <c r="A58" s="131"/>
      <c r="B58" s="127" t="s">
        <v>9</v>
      </c>
      <c r="C58" s="127"/>
      <c r="D58" s="127"/>
      <c r="E58" s="3"/>
      <c r="F58" s="53"/>
      <c r="G58" s="31"/>
      <c r="H58" s="2"/>
      <c r="I58" s="3"/>
      <c r="J58" s="55"/>
      <c r="K58" s="31"/>
      <c r="L58" s="2"/>
      <c r="M58" s="3"/>
      <c r="N58" s="55"/>
      <c r="O58" s="31"/>
      <c r="P58" s="2"/>
      <c r="Q58" s="3"/>
      <c r="R58" s="55"/>
      <c r="S58" s="31"/>
      <c r="T58" s="2"/>
      <c r="U58" s="3"/>
      <c r="V58" s="55"/>
      <c r="W58" s="31"/>
      <c r="X58" s="2"/>
      <c r="Y58" s="3"/>
      <c r="Z58" s="55"/>
      <c r="AA58" s="31"/>
      <c r="AB58" s="2"/>
      <c r="AC58" s="3"/>
    </row>
    <row r="59" spans="1:29" ht="13.5" thickBot="1">
      <c r="A59" s="130" t="s">
        <v>7</v>
      </c>
      <c r="B59" s="142" t="s">
        <v>10</v>
      </c>
      <c r="C59" s="142"/>
      <c r="D59" s="143"/>
      <c r="E59" s="85" t="s">
        <v>0</v>
      </c>
      <c r="F59" s="53"/>
      <c r="G59" s="7" t="s">
        <v>31</v>
      </c>
      <c r="H59" s="2"/>
      <c r="I59" s="3"/>
      <c r="J59" s="13"/>
      <c r="K59" s="11" t="s">
        <v>32</v>
      </c>
      <c r="L59" s="2"/>
      <c r="M59" s="3"/>
      <c r="N59" s="55"/>
      <c r="O59" s="7" t="s">
        <v>23</v>
      </c>
      <c r="P59" s="2"/>
      <c r="Q59" s="3"/>
      <c r="R59" s="13"/>
      <c r="S59" s="11" t="s">
        <v>33</v>
      </c>
      <c r="T59" s="2"/>
      <c r="U59" s="15"/>
      <c r="V59" s="13"/>
      <c r="W59" s="7" t="s">
        <v>46</v>
      </c>
      <c r="X59" s="2"/>
      <c r="Y59" s="3"/>
      <c r="Z59" s="13"/>
      <c r="AA59" s="11" t="s">
        <v>34</v>
      </c>
      <c r="AB59" s="2"/>
      <c r="AC59" s="3"/>
    </row>
    <row r="60" spans="1:29" ht="13.5" thickBot="1">
      <c r="A60" s="140"/>
      <c r="B60" s="144" t="s">
        <v>11</v>
      </c>
      <c r="C60" s="144"/>
      <c r="D60" s="145"/>
      <c r="E60" s="86" t="s">
        <v>3</v>
      </c>
      <c r="F60" s="77" t="s">
        <v>22</v>
      </c>
      <c r="G60" s="28" t="s">
        <v>13</v>
      </c>
      <c r="H60" s="29" t="s">
        <v>14</v>
      </c>
      <c r="I60" s="30" t="s">
        <v>15</v>
      </c>
      <c r="J60" s="77" t="s">
        <v>22</v>
      </c>
      <c r="K60" s="36" t="s">
        <v>13</v>
      </c>
      <c r="L60" s="29" t="s">
        <v>14</v>
      </c>
      <c r="M60" s="30" t="s">
        <v>15</v>
      </c>
      <c r="N60" s="77" t="s">
        <v>22</v>
      </c>
      <c r="O60" s="28" t="s">
        <v>13</v>
      </c>
      <c r="P60" s="29" t="s">
        <v>14</v>
      </c>
      <c r="Q60" s="30" t="s">
        <v>15</v>
      </c>
      <c r="R60" s="77" t="s">
        <v>22</v>
      </c>
      <c r="S60" s="28" t="s">
        <v>13</v>
      </c>
      <c r="T60" s="29" t="s">
        <v>14</v>
      </c>
      <c r="U60" s="32" t="s">
        <v>15</v>
      </c>
      <c r="V60" s="77" t="s">
        <v>22</v>
      </c>
      <c r="W60" s="28" t="s">
        <v>13</v>
      </c>
      <c r="X60" s="29" t="s">
        <v>14</v>
      </c>
      <c r="Y60" s="30" t="s">
        <v>15</v>
      </c>
      <c r="Z60" s="77" t="s">
        <v>22</v>
      </c>
      <c r="AA60" s="36" t="s">
        <v>13</v>
      </c>
      <c r="AB60" s="29" t="s">
        <v>14</v>
      </c>
      <c r="AC60" s="30" t="s">
        <v>15</v>
      </c>
    </row>
    <row r="61" spans="1:29" ht="13.5" thickBot="1">
      <c r="A61" s="140"/>
      <c r="B61" s="146"/>
      <c r="C61" s="146"/>
      <c r="D61" s="147"/>
      <c r="E61" s="87" t="s">
        <v>20</v>
      </c>
      <c r="F61" s="27" t="s">
        <v>20</v>
      </c>
      <c r="G61" s="93" t="s">
        <v>5</v>
      </c>
      <c r="H61" s="20" t="s">
        <v>18</v>
      </c>
      <c r="I61" s="87" t="s">
        <v>19</v>
      </c>
      <c r="J61" s="27" t="s">
        <v>20</v>
      </c>
      <c r="K61" s="94" t="s">
        <v>5</v>
      </c>
      <c r="L61" s="20" t="s">
        <v>18</v>
      </c>
      <c r="M61" s="87" t="s">
        <v>19</v>
      </c>
      <c r="N61" s="27" t="s">
        <v>20</v>
      </c>
      <c r="O61" s="94" t="s">
        <v>5</v>
      </c>
      <c r="P61" s="20" t="s">
        <v>18</v>
      </c>
      <c r="Q61" s="21" t="s">
        <v>19</v>
      </c>
      <c r="R61" s="27" t="s">
        <v>20</v>
      </c>
      <c r="S61" s="93" t="s">
        <v>5</v>
      </c>
      <c r="T61" s="20" t="s">
        <v>18</v>
      </c>
      <c r="U61" s="21" t="s">
        <v>19</v>
      </c>
      <c r="V61" s="27" t="s">
        <v>20</v>
      </c>
      <c r="W61" s="93" t="s">
        <v>5</v>
      </c>
      <c r="X61" s="20" t="s">
        <v>18</v>
      </c>
      <c r="Y61" s="87" t="s">
        <v>19</v>
      </c>
      <c r="Z61" s="27" t="s">
        <v>20</v>
      </c>
      <c r="AA61" s="25" t="s">
        <v>5</v>
      </c>
      <c r="AB61" s="23" t="s">
        <v>18</v>
      </c>
      <c r="AC61" s="24" t="s">
        <v>19</v>
      </c>
    </row>
    <row r="62" spans="1:29" ht="13.5" thickBot="1">
      <c r="A62" s="141"/>
      <c r="B62" s="148" t="s">
        <v>48</v>
      </c>
      <c r="C62" s="149"/>
      <c r="D62" s="149"/>
      <c r="E62" s="3">
        <v>110</v>
      </c>
      <c r="F62" s="50">
        <v>116.6</v>
      </c>
      <c r="G62" s="34">
        <v>26.4</v>
      </c>
      <c r="H62" s="59">
        <f>SUM(1.64*G62*F62)/1000</f>
        <v>5.048313599999998</v>
      </c>
      <c r="I62" s="60">
        <f>SUM(0.43*G62*F62)/1000</f>
        <v>1.3236431999999998</v>
      </c>
      <c r="J62" s="13">
        <v>115.5</v>
      </c>
      <c r="K62" s="11">
        <v>25.2</v>
      </c>
      <c r="L62" s="59">
        <f>SUM(1.64*K62*J62)/1000</f>
        <v>4.773383999999999</v>
      </c>
      <c r="M62" s="60">
        <f>SUM(0.43*K62*J62)/1000</f>
        <v>1.251558</v>
      </c>
      <c r="N62" s="55">
        <v>115.3</v>
      </c>
      <c r="O62" s="7">
        <v>25.2</v>
      </c>
      <c r="P62" s="59">
        <f>SUM(1.64*O62*N62)/1000</f>
        <v>4.7651183999999995</v>
      </c>
      <c r="Q62" s="60">
        <f>SUM(0.43*O62*N62)/1000</f>
        <v>1.2493907999999998</v>
      </c>
      <c r="R62" s="55">
        <v>114.3</v>
      </c>
      <c r="S62" s="7">
        <v>34.8</v>
      </c>
      <c r="T62" s="59">
        <f>SUM(1.64*S62*R62)/1000</f>
        <v>6.5233295999999985</v>
      </c>
      <c r="U62" s="60">
        <f>SUM(0.43*S62*R62)/1000</f>
        <v>1.7103851999999997</v>
      </c>
      <c r="V62" s="55">
        <v>113.5</v>
      </c>
      <c r="W62" s="7">
        <v>31.2</v>
      </c>
      <c r="X62" s="59">
        <f>SUM(1.64*W62*V62)/1000</f>
        <v>5.807568</v>
      </c>
      <c r="Y62" s="60">
        <f>SUM(0.43*W62*V62)/1000</f>
        <v>1.5227160000000002</v>
      </c>
      <c r="Z62" s="78">
        <v>113.5</v>
      </c>
      <c r="AA62" s="11">
        <v>26.4</v>
      </c>
      <c r="AB62" s="59">
        <f>SUM(1.64*AA62*Z62)/1000</f>
        <v>4.914096</v>
      </c>
      <c r="AC62" s="60">
        <f>SUM(0.43*AA62*Z62)/1000</f>
        <v>1.2884519999999997</v>
      </c>
    </row>
    <row r="63" spans="1:29" ht="13.5" thickBot="1">
      <c r="A63" s="141"/>
      <c r="B63" s="125" t="s">
        <v>49</v>
      </c>
      <c r="C63" s="126"/>
      <c r="D63" s="126"/>
      <c r="E63" s="9">
        <v>110</v>
      </c>
      <c r="F63" s="50">
        <v>116.9</v>
      </c>
      <c r="G63" s="8">
        <v>46.8</v>
      </c>
      <c r="H63" s="65">
        <f>SUM(1.64*G63*F63)/1000</f>
        <v>8.9723088</v>
      </c>
      <c r="I63" s="68">
        <f>SUM(0.43*G63*F63)/1000</f>
        <v>2.3524956</v>
      </c>
      <c r="J63" s="14">
        <v>116.7</v>
      </c>
      <c r="K63" s="12">
        <v>50.4</v>
      </c>
      <c r="L63" s="63">
        <f>SUM(1.64*K63*J63)/1000</f>
        <v>9.645955199999998</v>
      </c>
      <c r="M63" s="68">
        <f>SUM(0.43*K63*J63)/1000</f>
        <v>2.5291224000000003</v>
      </c>
      <c r="N63" s="51">
        <v>115.8</v>
      </c>
      <c r="O63" s="8">
        <v>54</v>
      </c>
      <c r="P63" s="63">
        <f>SUM(1.64*O63*N63)/1000</f>
        <v>10.255247999999998</v>
      </c>
      <c r="Q63" s="68">
        <f>SUM(0.43*O63*N63)/1000</f>
        <v>2.6888759999999996</v>
      </c>
      <c r="R63" s="51">
        <v>114.8</v>
      </c>
      <c r="S63" s="8">
        <v>66</v>
      </c>
      <c r="T63" s="63">
        <f>SUM(1.64*S63*R63)/1000</f>
        <v>12.425951999999999</v>
      </c>
      <c r="U63" s="68">
        <f>SUM(0.43*S63*R63)/1000</f>
        <v>3.258024</v>
      </c>
      <c r="V63" s="51">
        <v>114.4</v>
      </c>
      <c r="W63" s="8">
        <v>62.4</v>
      </c>
      <c r="X63" s="63">
        <f>SUM(1.64*W63*V63)/1000</f>
        <v>11.7072384</v>
      </c>
      <c r="Y63" s="73">
        <f>SUM(0.43*W63*V63)/1000</f>
        <v>3.0695808</v>
      </c>
      <c r="Z63" s="13">
        <v>114.4</v>
      </c>
      <c r="AA63" s="12">
        <v>58.8</v>
      </c>
      <c r="AB63" s="63">
        <f>SUM(1.64*AA63*Z63)/1000</f>
        <v>11.0318208</v>
      </c>
      <c r="AC63" s="68">
        <f>SUM(0.43*AA63*Z63)/1000</f>
        <v>2.8924895999999998</v>
      </c>
    </row>
    <row r="64" spans="1:29" ht="13.5" thickBot="1">
      <c r="A64" s="141"/>
      <c r="B64" s="158" t="s">
        <v>53</v>
      </c>
      <c r="C64" s="159"/>
      <c r="D64" s="160"/>
      <c r="E64" s="4" t="s">
        <v>54</v>
      </c>
      <c r="F64" s="50"/>
      <c r="G64" s="154">
        <v>117</v>
      </c>
      <c r="H64" s="155"/>
      <c r="I64" s="156"/>
      <c r="J64" s="14"/>
      <c r="K64" s="154">
        <v>116</v>
      </c>
      <c r="L64" s="155"/>
      <c r="M64" s="156"/>
      <c r="N64" s="51"/>
      <c r="O64" s="154">
        <v>115</v>
      </c>
      <c r="P64" s="155"/>
      <c r="Q64" s="156"/>
      <c r="R64" s="51"/>
      <c r="S64" s="154">
        <v>114</v>
      </c>
      <c r="T64" s="155"/>
      <c r="U64" s="156"/>
      <c r="V64" s="51"/>
      <c r="W64" s="154">
        <v>114</v>
      </c>
      <c r="X64" s="155"/>
      <c r="Y64" s="156"/>
      <c r="Z64" s="14"/>
      <c r="AA64" s="154">
        <v>114</v>
      </c>
      <c r="AB64" s="155"/>
      <c r="AC64" s="156"/>
    </row>
    <row r="65" spans="1:31" ht="13.5" thickBot="1">
      <c r="A65" s="141"/>
      <c r="B65" s="161"/>
      <c r="C65" s="128"/>
      <c r="D65" s="162"/>
      <c r="E65" s="9" t="s">
        <v>55</v>
      </c>
      <c r="F65" s="50"/>
      <c r="G65" s="154">
        <v>6.5</v>
      </c>
      <c r="H65" s="155"/>
      <c r="I65" s="156"/>
      <c r="J65" s="76"/>
      <c r="K65" s="154">
        <v>6.5</v>
      </c>
      <c r="L65" s="155"/>
      <c r="M65" s="156"/>
      <c r="N65" s="50"/>
      <c r="O65" s="154">
        <v>6.4</v>
      </c>
      <c r="P65" s="155"/>
      <c r="Q65" s="156"/>
      <c r="R65" s="50"/>
      <c r="S65" s="154">
        <v>6.4</v>
      </c>
      <c r="T65" s="155"/>
      <c r="U65" s="156"/>
      <c r="V65" s="50"/>
      <c r="W65" s="154">
        <v>6.4</v>
      </c>
      <c r="X65" s="155"/>
      <c r="Y65" s="156"/>
      <c r="Z65" s="76"/>
      <c r="AA65" s="154">
        <v>6.4</v>
      </c>
      <c r="AB65" s="155"/>
      <c r="AC65" s="156"/>
      <c r="AD65" s="39"/>
      <c r="AE65" s="39"/>
    </row>
    <row r="66" spans="1:31" ht="13.5" thickBot="1">
      <c r="A66" s="141"/>
      <c r="B66" s="161"/>
      <c r="C66" s="128"/>
      <c r="D66" s="162"/>
      <c r="E66" s="86" t="s">
        <v>56</v>
      </c>
      <c r="F66" s="50"/>
      <c r="G66" s="154">
        <v>6.5</v>
      </c>
      <c r="H66" s="155"/>
      <c r="I66" s="156"/>
      <c r="J66" s="14"/>
      <c r="K66" s="154">
        <v>6.5</v>
      </c>
      <c r="L66" s="155"/>
      <c r="M66" s="156"/>
      <c r="N66" s="51"/>
      <c r="O66" s="154">
        <v>6.5</v>
      </c>
      <c r="P66" s="155"/>
      <c r="Q66" s="156"/>
      <c r="R66" s="51"/>
      <c r="S66" s="154">
        <v>6.4</v>
      </c>
      <c r="T66" s="155"/>
      <c r="U66" s="156"/>
      <c r="V66" s="51"/>
      <c r="W66" s="154">
        <v>6.4</v>
      </c>
      <c r="X66" s="155"/>
      <c r="Y66" s="156"/>
      <c r="Z66" s="14"/>
      <c r="AA66" s="154">
        <v>6.4</v>
      </c>
      <c r="AB66" s="155"/>
      <c r="AC66" s="156"/>
      <c r="AD66" s="39"/>
      <c r="AE66" s="39"/>
    </row>
    <row r="67" spans="1:29" ht="13.5" thickBot="1">
      <c r="A67" s="141"/>
      <c r="B67" s="161"/>
      <c r="C67" s="128"/>
      <c r="D67" s="162"/>
      <c r="E67" s="10" t="s">
        <v>57</v>
      </c>
      <c r="F67" s="50"/>
      <c r="G67" s="154">
        <v>6.6</v>
      </c>
      <c r="H67" s="155"/>
      <c r="I67" s="156"/>
      <c r="J67" s="76"/>
      <c r="K67" s="154">
        <v>6.5</v>
      </c>
      <c r="L67" s="155"/>
      <c r="M67" s="156"/>
      <c r="N67" s="50"/>
      <c r="O67" s="154">
        <v>6.5</v>
      </c>
      <c r="P67" s="155"/>
      <c r="Q67" s="156"/>
      <c r="R67" s="50"/>
      <c r="S67" s="154">
        <v>6.4</v>
      </c>
      <c r="T67" s="155"/>
      <c r="U67" s="156"/>
      <c r="V67" s="50"/>
      <c r="W67" s="154">
        <v>6.4</v>
      </c>
      <c r="X67" s="155"/>
      <c r="Y67" s="156"/>
      <c r="Z67" s="76"/>
      <c r="AA67" s="154">
        <v>6.4</v>
      </c>
      <c r="AB67" s="155"/>
      <c r="AC67" s="156"/>
    </row>
    <row r="68" spans="1:29" ht="13.5" thickBot="1">
      <c r="A68" s="141"/>
      <c r="B68" s="163"/>
      <c r="C68" s="164"/>
      <c r="D68" s="165"/>
      <c r="E68" s="5" t="s">
        <v>58</v>
      </c>
      <c r="F68" s="45"/>
      <c r="G68" s="174">
        <v>6.6</v>
      </c>
      <c r="H68" s="175"/>
      <c r="I68" s="177"/>
      <c r="J68" s="14"/>
      <c r="K68" s="174">
        <v>6.6</v>
      </c>
      <c r="L68" s="175"/>
      <c r="M68" s="177"/>
      <c r="N68" s="51"/>
      <c r="O68" s="174">
        <v>6.5</v>
      </c>
      <c r="P68" s="175"/>
      <c r="Q68" s="177"/>
      <c r="R68" s="51"/>
      <c r="S68" s="174">
        <v>6.5</v>
      </c>
      <c r="T68" s="175"/>
      <c r="U68" s="177"/>
      <c r="V68" s="51"/>
      <c r="W68" s="174">
        <v>6.4</v>
      </c>
      <c r="X68" s="175"/>
      <c r="Y68" s="177"/>
      <c r="Z68" s="14"/>
      <c r="AA68" s="174">
        <v>6.5</v>
      </c>
      <c r="AB68" s="175"/>
      <c r="AC68" s="177"/>
    </row>
    <row r="69" spans="1:29" ht="13.5" thickBot="1">
      <c r="A69" s="130" t="s">
        <v>6</v>
      </c>
      <c r="B69" s="150" t="s">
        <v>12</v>
      </c>
      <c r="C69" s="151"/>
      <c r="D69" s="18" t="s">
        <v>1</v>
      </c>
      <c r="E69" s="3" t="s">
        <v>0</v>
      </c>
      <c r="F69" s="17"/>
      <c r="G69" s="7" t="s">
        <v>35</v>
      </c>
      <c r="H69" s="2"/>
      <c r="I69" s="3"/>
      <c r="J69" s="13"/>
      <c r="K69" s="11" t="s">
        <v>36</v>
      </c>
      <c r="L69" s="2"/>
      <c r="M69" s="15"/>
      <c r="N69" s="13"/>
      <c r="O69" s="7" t="s">
        <v>37</v>
      </c>
      <c r="P69" s="2"/>
      <c r="Q69" s="3"/>
      <c r="R69" s="13"/>
      <c r="S69" s="11" t="s">
        <v>38</v>
      </c>
      <c r="T69" s="2"/>
      <c r="U69" s="3"/>
      <c r="V69" s="55"/>
      <c r="W69" s="7" t="s">
        <v>39</v>
      </c>
      <c r="X69" s="2"/>
      <c r="Y69" s="15"/>
      <c r="Z69" s="13"/>
      <c r="AA69" s="11" t="s">
        <v>40</v>
      </c>
      <c r="AB69" s="2"/>
      <c r="AC69" s="3"/>
    </row>
    <row r="70" spans="1:29" ht="13.5" thickBot="1">
      <c r="A70" s="131"/>
      <c r="B70" s="152" t="s">
        <v>4</v>
      </c>
      <c r="C70" s="153"/>
      <c r="D70" s="19" t="s">
        <v>2</v>
      </c>
      <c r="E70" s="86" t="s">
        <v>3</v>
      </c>
      <c r="F70" s="77" t="s">
        <v>22</v>
      </c>
      <c r="G70" s="28" t="s">
        <v>13</v>
      </c>
      <c r="H70" s="29" t="s">
        <v>14</v>
      </c>
      <c r="I70" s="30" t="s">
        <v>15</v>
      </c>
      <c r="J70" s="77" t="s">
        <v>22</v>
      </c>
      <c r="K70" s="28" t="s">
        <v>13</v>
      </c>
      <c r="L70" s="29" t="s">
        <v>14</v>
      </c>
      <c r="M70" s="30" t="s">
        <v>15</v>
      </c>
      <c r="N70" s="77" t="s">
        <v>22</v>
      </c>
      <c r="O70" s="28" t="s">
        <v>13</v>
      </c>
      <c r="P70" s="29" t="s">
        <v>14</v>
      </c>
      <c r="Q70" s="30" t="s">
        <v>15</v>
      </c>
      <c r="R70" s="77" t="s">
        <v>22</v>
      </c>
      <c r="S70" s="28" t="s">
        <v>13</v>
      </c>
      <c r="T70" s="29" t="s">
        <v>14</v>
      </c>
      <c r="U70" s="30" t="s">
        <v>15</v>
      </c>
      <c r="V70" s="77" t="s">
        <v>22</v>
      </c>
      <c r="W70" s="28" t="s">
        <v>13</v>
      </c>
      <c r="X70" s="29" t="s">
        <v>14</v>
      </c>
      <c r="Y70" s="32" t="s">
        <v>15</v>
      </c>
      <c r="Z70" s="77" t="s">
        <v>22</v>
      </c>
      <c r="AA70" s="36" t="s">
        <v>13</v>
      </c>
      <c r="AB70" s="29" t="s">
        <v>14</v>
      </c>
      <c r="AC70" s="30" t="s">
        <v>15</v>
      </c>
    </row>
    <row r="71" spans="1:30" ht="13.5" thickBot="1">
      <c r="A71" s="131"/>
      <c r="B71" s="132" t="s">
        <v>21</v>
      </c>
      <c r="C71" s="133"/>
      <c r="D71" s="21"/>
      <c r="E71" s="87" t="s">
        <v>20</v>
      </c>
      <c r="F71" s="27" t="s">
        <v>20</v>
      </c>
      <c r="G71" s="93" t="s">
        <v>5</v>
      </c>
      <c r="H71" s="20" t="s">
        <v>18</v>
      </c>
      <c r="I71" s="87" t="s">
        <v>19</v>
      </c>
      <c r="J71" s="27" t="s">
        <v>20</v>
      </c>
      <c r="K71" s="94" t="s">
        <v>5</v>
      </c>
      <c r="L71" s="20" t="s">
        <v>18</v>
      </c>
      <c r="M71" s="21" t="s">
        <v>19</v>
      </c>
      <c r="N71" s="27" t="s">
        <v>20</v>
      </c>
      <c r="O71" s="93" t="s">
        <v>5</v>
      </c>
      <c r="P71" s="20" t="s">
        <v>18</v>
      </c>
      <c r="Q71" s="87" t="s">
        <v>19</v>
      </c>
      <c r="R71" s="27" t="s">
        <v>20</v>
      </c>
      <c r="S71" s="94" t="s">
        <v>5</v>
      </c>
      <c r="T71" s="20" t="s">
        <v>18</v>
      </c>
      <c r="U71" s="87" t="s">
        <v>19</v>
      </c>
      <c r="V71" s="27" t="s">
        <v>20</v>
      </c>
      <c r="W71" s="93" t="s">
        <v>5</v>
      </c>
      <c r="X71" s="20" t="s">
        <v>18</v>
      </c>
      <c r="Y71" s="21" t="s">
        <v>19</v>
      </c>
      <c r="Z71" s="27" t="s">
        <v>20</v>
      </c>
      <c r="AA71" s="25" t="s">
        <v>5</v>
      </c>
      <c r="AB71" s="23" t="s">
        <v>18</v>
      </c>
      <c r="AC71" s="24" t="s">
        <v>19</v>
      </c>
      <c r="AD71" s="39"/>
    </row>
    <row r="72" spans="1:29" ht="13.5" thickBot="1">
      <c r="A72" s="131"/>
      <c r="B72" s="134" t="s">
        <v>51</v>
      </c>
      <c r="C72" s="135"/>
      <c r="D72" s="170">
        <v>11</v>
      </c>
      <c r="E72" s="90">
        <v>110</v>
      </c>
      <c r="F72" s="79">
        <v>114.9</v>
      </c>
      <c r="G72" s="7">
        <v>20.4</v>
      </c>
      <c r="H72" s="59">
        <f aca="true" t="shared" si="24" ref="H72:H77">SUM(1.64*G72*F72)/1000</f>
        <v>3.8440944</v>
      </c>
      <c r="I72" s="60">
        <f aca="true" t="shared" si="25" ref="I72:I77">SUM(0.43*G72*F72)/1000</f>
        <v>1.0079027999999999</v>
      </c>
      <c r="J72" s="55">
        <v>114.8</v>
      </c>
      <c r="K72" s="7">
        <v>19.2</v>
      </c>
      <c r="L72" s="59">
        <f aca="true" t="shared" si="26" ref="L72:L77">SUM(1.64*K72*J72)/1000</f>
        <v>3.6148223999999995</v>
      </c>
      <c r="M72" s="60">
        <f aca="true" t="shared" si="27" ref="M72:M77">SUM(0.43*K72*J72)/1000</f>
        <v>0.9477888</v>
      </c>
      <c r="N72" s="55">
        <v>114.7</v>
      </c>
      <c r="O72" s="7">
        <v>19.2</v>
      </c>
      <c r="P72" s="59">
        <f aca="true" t="shared" si="28" ref="P72:P77">SUM(1.64*O72*N72)/1000</f>
        <v>3.6116735999999996</v>
      </c>
      <c r="Q72" s="60">
        <f aca="true" t="shared" si="29" ref="Q72:Q77">SUM(0.43*O72*N72)/1000</f>
        <v>0.9469632</v>
      </c>
      <c r="R72" s="55">
        <v>114.8</v>
      </c>
      <c r="S72" s="7">
        <v>19.2</v>
      </c>
      <c r="T72" s="59">
        <f aca="true" t="shared" si="30" ref="T72:T77">SUM(1.64*S72*R72)/1000</f>
        <v>3.6148223999999995</v>
      </c>
      <c r="U72" s="60">
        <f aca="true" t="shared" si="31" ref="U72:U77">SUM(0.43*S72*R72)/1000</f>
        <v>0.9477888</v>
      </c>
      <c r="V72" s="55">
        <v>115.1</v>
      </c>
      <c r="W72" s="7">
        <v>20.4</v>
      </c>
      <c r="X72" s="59">
        <f aca="true" t="shared" si="32" ref="X72:X77">SUM(1.64*W72*V72)/1000</f>
        <v>3.850785599999999</v>
      </c>
      <c r="Y72" s="60">
        <f aca="true" t="shared" si="33" ref="Y72:Y77">SUM(0.43*W72*V72)/1000</f>
        <v>1.0096571999999997</v>
      </c>
      <c r="Z72" s="55">
        <v>115.1</v>
      </c>
      <c r="AA72" s="7">
        <v>21.6</v>
      </c>
      <c r="AB72" s="59">
        <f aca="true" t="shared" si="34" ref="AB72:AB77">SUM(1.64*AA72*Z72)/1000</f>
        <v>4.0773024</v>
      </c>
      <c r="AC72" s="60">
        <f aca="true" t="shared" si="35" ref="AC72:AC77">SUM(0.43*AA72*Z72)/1000</f>
        <v>1.0690488</v>
      </c>
    </row>
    <row r="73" spans="1:29" ht="13.5" thickBot="1">
      <c r="A73" s="131"/>
      <c r="B73" s="136"/>
      <c r="C73" s="137"/>
      <c r="D73" s="171"/>
      <c r="E73" s="89">
        <v>6</v>
      </c>
      <c r="F73" s="84">
        <v>6.4</v>
      </c>
      <c r="G73" s="16">
        <v>342.6</v>
      </c>
      <c r="H73" s="61">
        <f t="shared" si="24"/>
        <v>3.5959296000000003</v>
      </c>
      <c r="I73" s="62">
        <f t="shared" si="25"/>
        <v>0.9428352000000001</v>
      </c>
      <c r="J73" s="52">
        <v>6.4</v>
      </c>
      <c r="K73" s="16">
        <v>312.6</v>
      </c>
      <c r="L73" s="61">
        <f t="shared" si="26"/>
        <v>3.2810496000000002</v>
      </c>
      <c r="M73" s="62">
        <f t="shared" si="27"/>
        <v>0.8602752</v>
      </c>
      <c r="N73" s="52">
        <v>6.4</v>
      </c>
      <c r="O73" s="16">
        <v>314.4</v>
      </c>
      <c r="P73" s="61">
        <f t="shared" si="28"/>
        <v>3.2999424</v>
      </c>
      <c r="Q73" s="62">
        <f t="shared" si="29"/>
        <v>0.8652287999999999</v>
      </c>
      <c r="R73" s="52">
        <v>6.4</v>
      </c>
      <c r="S73" s="16">
        <v>311.4</v>
      </c>
      <c r="T73" s="61">
        <f t="shared" si="30"/>
        <v>3.2684543999999995</v>
      </c>
      <c r="U73" s="62">
        <f t="shared" si="31"/>
        <v>0.8569728</v>
      </c>
      <c r="V73" s="52">
        <v>6.4</v>
      </c>
      <c r="W73" s="16">
        <v>320.4</v>
      </c>
      <c r="X73" s="61">
        <f t="shared" si="32"/>
        <v>3.3629183999999994</v>
      </c>
      <c r="Y73" s="62">
        <f t="shared" si="33"/>
        <v>0.8817408</v>
      </c>
      <c r="Z73" s="52">
        <v>6.4</v>
      </c>
      <c r="AA73" s="16">
        <v>385.2</v>
      </c>
      <c r="AB73" s="61">
        <f t="shared" si="34"/>
        <v>4.0430592</v>
      </c>
      <c r="AC73" s="62">
        <f t="shared" si="35"/>
        <v>1.0600704</v>
      </c>
    </row>
    <row r="74" spans="1:29" ht="13.5" thickBot="1">
      <c r="A74" s="131"/>
      <c r="B74" s="138"/>
      <c r="C74" s="139"/>
      <c r="D74" s="172"/>
      <c r="E74" s="30">
        <v>6</v>
      </c>
      <c r="F74" s="77">
        <v>6.4</v>
      </c>
      <c r="G74" s="28">
        <v>11.4</v>
      </c>
      <c r="H74" s="33">
        <f t="shared" si="24"/>
        <v>0.1196544</v>
      </c>
      <c r="I74" s="33">
        <f t="shared" si="25"/>
        <v>0.0313728</v>
      </c>
      <c r="J74" s="57">
        <v>6.4</v>
      </c>
      <c r="K74" s="28">
        <v>12</v>
      </c>
      <c r="L74" s="33">
        <f t="shared" si="26"/>
        <v>0.125952</v>
      </c>
      <c r="M74" s="33">
        <f t="shared" si="27"/>
        <v>0.033024</v>
      </c>
      <c r="N74" s="57">
        <v>6.4</v>
      </c>
      <c r="O74" s="28">
        <v>12</v>
      </c>
      <c r="P74" s="33">
        <f t="shared" si="28"/>
        <v>0.125952</v>
      </c>
      <c r="Q74" s="33">
        <f t="shared" si="29"/>
        <v>0.033024</v>
      </c>
      <c r="R74" s="57">
        <v>6.4</v>
      </c>
      <c r="S74" s="28">
        <v>12</v>
      </c>
      <c r="T74" s="33">
        <f t="shared" si="30"/>
        <v>0.125952</v>
      </c>
      <c r="U74" s="33">
        <f t="shared" si="31"/>
        <v>0.033024</v>
      </c>
      <c r="V74" s="57">
        <v>6.5</v>
      </c>
      <c r="W74" s="28">
        <v>12</v>
      </c>
      <c r="X74" s="33">
        <f t="shared" si="32"/>
        <v>0.12792</v>
      </c>
      <c r="Y74" s="33">
        <f t="shared" si="33"/>
        <v>0.03354</v>
      </c>
      <c r="Z74" s="57">
        <v>6.5</v>
      </c>
      <c r="AA74" s="28">
        <v>14.4</v>
      </c>
      <c r="AB74" s="33">
        <f t="shared" si="34"/>
        <v>0.153504</v>
      </c>
      <c r="AC74" s="46">
        <f t="shared" si="35"/>
        <v>0.040248000000000006</v>
      </c>
    </row>
    <row r="75" spans="1:29" ht="13.5" thickBot="1">
      <c r="A75" s="131"/>
      <c r="B75" s="134" t="s">
        <v>52</v>
      </c>
      <c r="C75" s="135"/>
      <c r="D75" s="173">
        <v>11</v>
      </c>
      <c r="E75" s="88">
        <v>110</v>
      </c>
      <c r="F75" s="79">
        <v>114</v>
      </c>
      <c r="G75" s="34">
        <v>13.2</v>
      </c>
      <c r="H75" s="65">
        <f t="shared" si="24"/>
        <v>2.4678719999999994</v>
      </c>
      <c r="I75" s="66">
        <f t="shared" si="25"/>
        <v>0.647064</v>
      </c>
      <c r="J75" s="50">
        <v>113.7</v>
      </c>
      <c r="K75" s="34">
        <v>13.2</v>
      </c>
      <c r="L75" s="65">
        <f t="shared" si="26"/>
        <v>2.4613775999999996</v>
      </c>
      <c r="M75" s="66">
        <f t="shared" si="27"/>
        <v>0.6453612</v>
      </c>
      <c r="N75" s="50">
        <v>113.5</v>
      </c>
      <c r="O75" s="34">
        <v>12</v>
      </c>
      <c r="P75" s="65">
        <f t="shared" si="28"/>
        <v>2.2336799999999997</v>
      </c>
      <c r="Q75" s="66">
        <f t="shared" si="29"/>
        <v>0.58566</v>
      </c>
      <c r="R75" s="50">
        <v>114</v>
      </c>
      <c r="S75" s="34">
        <v>13.2</v>
      </c>
      <c r="T75" s="65">
        <f t="shared" si="30"/>
        <v>2.4678719999999994</v>
      </c>
      <c r="U75" s="66">
        <f t="shared" si="31"/>
        <v>0.647064</v>
      </c>
      <c r="V75" s="50">
        <v>113.8</v>
      </c>
      <c r="W75" s="34">
        <v>13.2</v>
      </c>
      <c r="X75" s="65">
        <f t="shared" si="32"/>
        <v>2.4635423999999992</v>
      </c>
      <c r="Y75" s="66">
        <f t="shared" si="33"/>
        <v>0.6459287999999999</v>
      </c>
      <c r="Z75" s="50">
        <v>114.3</v>
      </c>
      <c r="AA75" s="34">
        <v>14.4</v>
      </c>
      <c r="AB75" s="65">
        <f t="shared" si="34"/>
        <v>2.6993088</v>
      </c>
      <c r="AC75" s="66">
        <f t="shared" si="35"/>
        <v>0.7077456</v>
      </c>
    </row>
    <row r="76" spans="1:29" ht="13.5" thickBot="1">
      <c r="A76" s="131"/>
      <c r="B76" s="136"/>
      <c r="C76" s="137"/>
      <c r="D76" s="171"/>
      <c r="E76" s="89">
        <v>6</v>
      </c>
      <c r="F76" s="84">
        <v>6.4</v>
      </c>
      <c r="G76" s="8">
        <v>205.2</v>
      </c>
      <c r="H76" s="61">
        <f t="shared" si="24"/>
        <v>2.1537792</v>
      </c>
      <c r="I76" s="62">
        <f t="shared" si="25"/>
        <v>0.5647104</v>
      </c>
      <c r="J76" s="51">
        <v>6.4</v>
      </c>
      <c r="K76" s="8">
        <v>205.2</v>
      </c>
      <c r="L76" s="61">
        <f t="shared" si="26"/>
        <v>2.1537792</v>
      </c>
      <c r="M76" s="62">
        <f t="shared" si="27"/>
        <v>0.5647104</v>
      </c>
      <c r="N76" s="51">
        <v>6.4</v>
      </c>
      <c r="O76" s="8">
        <v>194.4</v>
      </c>
      <c r="P76" s="61">
        <f t="shared" si="28"/>
        <v>2.0404223999999997</v>
      </c>
      <c r="Q76" s="62">
        <f t="shared" si="29"/>
        <v>0.5349887999999999</v>
      </c>
      <c r="R76" s="51">
        <v>6.4</v>
      </c>
      <c r="S76" s="8">
        <v>199.2</v>
      </c>
      <c r="T76" s="61">
        <f t="shared" si="30"/>
        <v>2.0908032</v>
      </c>
      <c r="U76" s="62">
        <f t="shared" si="31"/>
        <v>0.5481984</v>
      </c>
      <c r="V76" s="51">
        <v>6.4</v>
      </c>
      <c r="W76" s="8">
        <v>205.2</v>
      </c>
      <c r="X76" s="61">
        <f t="shared" si="32"/>
        <v>2.1537792</v>
      </c>
      <c r="Y76" s="62">
        <f t="shared" si="33"/>
        <v>0.5647104</v>
      </c>
      <c r="Z76" s="51">
        <v>6.4</v>
      </c>
      <c r="AA76" s="8">
        <v>246</v>
      </c>
      <c r="AB76" s="61">
        <f t="shared" si="34"/>
        <v>2.582016</v>
      </c>
      <c r="AC76" s="62">
        <f t="shared" si="35"/>
        <v>0.676992</v>
      </c>
    </row>
    <row r="77" spans="1:29" ht="13.5" thickBot="1">
      <c r="A77" s="131"/>
      <c r="B77" s="138"/>
      <c r="C77" s="139"/>
      <c r="D77" s="172"/>
      <c r="E77" s="30">
        <v>6</v>
      </c>
      <c r="F77" s="105">
        <v>6.5</v>
      </c>
      <c r="G77" s="103">
        <v>25.8</v>
      </c>
      <c r="H77" s="100">
        <f t="shared" si="24"/>
        <v>0.27502799999999994</v>
      </c>
      <c r="I77" s="102">
        <f t="shared" si="25"/>
        <v>0.072111</v>
      </c>
      <c r="J77" s="101">
        <v>6.5</v>
      </c>
      <c r="K77" s="103">
        <v>28.2</v>
      </c>
      <c r="L77" s="100">
        <f t="shared" si="26"/>
        <v>0.300612</v>
      </c>
      <c r="M77" s="102">
        <f t="shared" si="27"/>
        <v>0.078819</v>
      </c>
      <c r="N77" s="101">
        <v>6.5</v>
      </c>
      <c r="O77" s="103">
        <v>25.2</v>
      </c>
      <c r="P77" s="100">
        <f t="shared" si="28"/>
        <v>0.2686319999999999</v>
      </c>
      <c r="Q77" s="102">
        <f t="shared" si="29"/>
        <v>0.070434</v>
      </c>
      <c r="R77" s="101">
        <v>6.5</v>
      </c>
      <c r="S77" s="103">
        <v>27</v>
      </c>
      <c r="T77" s="100">
        <f t="shared" si="30"/>
        <v>0.2878199999999999</v>
      </c>
      <c r="U77" s="102">
        <f t="shared" si="31"/>
        <v>0.075465</v>
      </c>
      <c r="V77" s="101">
        <v>6.5</v>
      </c>
      <c r="W77" s="103">
        <v>27</v>
      </c>
      <c r="X77" s="100">
        <f t="shared" si="32"/>
        <v>0.2878199999999999</v>
      </c>
      <c r="Y77" s="102">
        <f t="shared" si="33"/>
        <v>0.075465</v>
      </c>
      <c r="Z77" s="101">
        <v>6.5</v>
      </c>
      <c r="AA77" s="103">
        <v>27</v>
      </c>
      <c r="AB77" s="100">
        <f t="shared" si="34"/>
        <v>0.2878199999999999</v>
      </c>
      <c r="AC77" s="102">
        <f t="shared" si="35"/>
        <v>0.075465</v>
      </c>
    </row>
    <row r="78" spans="1:29" ht="13.5" thickBot="1">
      <c r="A78" s="131"/>
      <c r="B78" s="127" t="s">
        <v>9</v>
      </c>
      <c r="C78" s="127"/>
      <c r="D78" s="127"/>
      <c r="E78" s="3"/>
      <c r="F78" s="53"/>
      <c r="G78" s="31"/>
      <c r="H78" s="2"/>
      <c r="I78" s="3"/>
      <c r="J78" s="55"/>
      <c r="K78" s="31"/>
      <c r="L78" s="2"/>
      <c r="M78" s="3"/>
      <c r="N78" s="55"/>
      <c r="O78" s="31"/>
      <c r="P78" s="2"/>
      <c r="Q78" s="3"/>
      <c r="R78" s="55"/>
      <c r="S78" s="31"/>
      <c r="T78" s="2"/>
      <c r="U78" s="3"/>
      <c r="V78" s="55"/>
      <c r="W78" s="31"/>
      <c r="X78" s="2"/>
      <c r="Y78" s="3"/>
      <c r="Z78" s="55"/>
      <c r="AA78" s="31"/>
      <c r="AB78" s="2"/>
      <c r="AC78" s="3"/>
    </row>
    <row r="79" spans="1:29" ht="13.5" thickBot="1">
      <c r="A79" s="130" t="s">
        <v>7</v>
      </c>
      <c r="B79" s="142" t="s">
        <v>10</v>
      </c>
      <c r="C79" s="142"/>
      <c r="D79" s="143"/>
      <c r="E79" s="85" t="s">
        <v>0</v>
      </c>
      <c r="F79" s="53"/>
      <c r="G79" s="7" t="s">
        <v>35</v>
      </c>
      <c r="H79" s="2"/>
      <c r="I79" s="3"/>
      <c r="J79" s="13"/>
      <c r="K79" s="11" t="s">
        <v>36</v>
      </c>
      <c r="L79" s="2"/>
      <c r="M79" s="15"/>
      <c r="N79" s="13"/>
      <c r="O79" s="7" t="s">
        <v>37</v>
      </c>
      <c r="P79" s="2"/>
      <c r="Q79" s="3"/>
      <c r="R79" s="13"/>
      <c r="S79" s="11" t="s">
        <v>38</v>
      </c>
      <c r="T79" s="2"/>
      <c r="U79" s="3"/>
      <c r="V79" s="55"/>
      <c r="W79" s="7" t="s">
        <v>39</v>
      </c>
      <c r="X79" s="2"/>
      <c r="Y79" s="3"/>
      <c r="Z79" s="13"/>
      <c r="AA79" s="11" t="s">
        <v>40</v>
      </c>
      <c r="AB79" s="2"/>
      <c r="AC79" s="3"/>
    </row>
    <row r="80" spans="1:29" ht="13.5" thickBot="1">
      <c r="A80" s="140"/>
      <c r="B80" s="144" t="s">
        <v>11</v>
      </c>
      <c r="C80" s="144"/>
      <c r="D80" s="145"/>
      <c r="E80" s="86" t="s">
        <v>3</v>
      </c>
      <c r="F80" s="77" t="s">
        <v>22</v>
      </c>
      <c r="G80" s="28" t="s">
        <v>13</v>
      </c>
      <c r="H80" s="29" t="s">
        <v>14</v>
      </c>
      <c r="I80" s="29" t="s">
        <v>15</v>
      </c>
      <c r="J80" s="77" t="s">
        <v>22</v>
      </c>
      <c r="K80" s="28" t="s">
        <v>13</v>
      </c>
      <c r="L80" s="29" t="s">
        <v>14</v>
      </c>
      <c r="M80" s="29" t="s">
        <v>15</v>
      </c>
      <c r="N80" s="77" t="s">
        <v>22</v>
      </c>
      <c r="O80" s="28" t="s">
        <v>13</v>
      </c>
      <c r="P80" s="29" t="s">
        <v>14</v>
      </c>
      <c r="Q80" s="30" t="s">
        <v>15</v>
      </c>
      <c r="R80" s="77" t="s">
        <v>22</v>
      </c>
      <c r="S80" s="36" t="s">
        <v>13</v>
      </c>
      <c r="T80" s="29" t="s">
        <v>14</v>
      </c>
      <c r="U80" s="30" t="s">
        <v>15</v>
      </c>
      <c r="V80" s="77" t="s">
        <v>22</v>
      </c>
      <c r="W80" s="28" t="s">
        <v>13</v>
      </c>
      <c r="X80" s="29" t="s">
        <v>14</v>
      </c>
      <c r="Y80" s="30" t="s">
        <v>15</v>
      </c>
      <c r="Z80" s="77" t="s">
        <v>22</v>
      </c>
      <c r="AA80" s="28" t="s">
        <v>13</v>
      </c>
      <c r="AB80" s="29" t="s">
        <v>14</v>
      </c>
      <c r="AC80" s="30" t="s">
        <v>15</v>
      </c>
    </row>
    <row r="81" spans="1:29" ht="13.5" thickBot="1">
      <c r="A81" s="140"/>
      <c r="B81" s="146"/>
      <c r="C81" s="146"/>
      <c r="D81" s="147"/>
      <c r="E81" s="87" t="s">
        <v>20</v>
      </c>
      <c r="F81" s="27" t="s">
        <v>20</v>
      </c>
      <c r="G81" s="94" t="s">
        <v>5</v>
      </c>
      <c r="H81" s="20" t="s">
        <v>18</v>
      </c>
      <c r="I81" s="20" t="s">
        <v>19</v>
      </c>
      <c r="J81" s="27" t="s">
        <v>20</v>
      </c>
      <c r="K81" s="93" t="s">
        <v>5</v>
      </c>
      <c r="L81" s="20" t="s">
        <v>18</v>
      </c>
      <c r="M81" s="20" t="s">
        <v>19</v>
      </c>
      <c r="N81" s="27" t="s">
        <v>20</v>
      </c>
      <c r="O81" s="93" t="s">
        <v>5</v>
      </c>
      <c r="P81" s="20" t="s">
        <v>18</v>
      </c>
      <c r="Q81" s="87" t="s">
        <v>19</v>
      </c>
      <c r="R81" s="27" t="s">
        <v>20</v>
      </c>
      <c r="S81" s="94" t="s">
        <v>5</v>
      </c>
      <c r="T81" s="20" t="s">
        <v>18</v>
      </c>
      <c r="U81" s="87" t="s">
        <v>19</v>
      </c>
      <c r="V81" s="27" t="s">
        <v>20</v>
      </c>
      <c r="W81" s="94" t="s">
        <v>5</v>
      </c>
      <c r="X81" s="20" t="s">
        <v>18</v>
      </c>
      <c r="Y81" s="21" t="s">
        <v>19</v>
      </c>
      <c r="Z81" s="27" t="s">
        <v>20</v>
      </c>
      <c r="AA81" s="22" t="s">
        <v>5</v>
      </c>
      <c r="AB81" s="23" t="s">
        <v>18</v>
      </c>
      <c r="AC81" s="24" t="s">
        <v>19</v>
      </c>
    </row>
    <row r="82" spans="1:29" ht="13.5" thickBot="1">
      <c r="A82" s="140"/>
      <c r="B82" s="148" t="s">
        <v>48</v>
      </c>
      <c r="C82" s="149"/>
      <c r="D82" s="149"/>
      <c r="E82" s="3">
        <v>110</v>
      </c>
      <c r="F82" s="55">
        <v>114</v>
      </c>
      <c r="G82" s="7">
        <v>38.4</v>
      </c>
      <c r="H82" s="59">
        <f>SUM(1.64*G82*F82)/1000</f>
        <v>7.179263999999999</v>
      </c>
      <c r="I82" s="60">
        <f>SUM(0.43*G82*F82)/1000</f>
        <v>1.882368</v>
      </c>
      <c r="J82" s="55">
        <v>113.7</v>
      </c>
      <c r="K82" s="7">
        <v>37.2</v>
      </c>
      <c r="L82" s="59">
        <f>SUM(1.64*K82*J82)/1000</f>
        <v>6.936609600000001</v>
      </c>
      <c r="M82" s="60">
        <f>SUM(0.43*K82*J82)/1000</f>
        <v>1.8187452000000002</v>
      </c>
      <c r="N82" s="55">
        <v>113.5</v>
      </c>
      <c r="O82" s="7">
        <v>36</v>
      </c>
      <c r="P82" s="59">
        <f>SUM(1.64*O82*N82)/1000</f>
        <v>6.70104</v>
      </c>
      <c r="Q82" s="60">
        <f>SUM(0.43*O82*N82)/1000</f>
        <v>1.75698</v>
      </c>
      <c r="R82" s="13">
        <v>114</v>
      </c>
      <c r="S82" s="11">
        <v>36</v>
      </c>
      <c r="T82" s="59">
        <f>SUM(1.64*S82*R82)/1000</f>
        <v>6.73056</v>
      </c>
      <c r="U82" s="60">
        <f>SUM(0.43*S82*R82)/1000</f>
        <v>1.76472</v>
      </c>
      <c r="V82" s="55">
        <v>113.8</v>
      </c>
      <c r="W82" s="7">
        <v>33.6</v>
      </c>
      <c r="X82" s="59">
        <f>SUM(1.64*W82*V82)/1000</f>
        <v>6.2708352</v>
      </c>
      <c r="Y82" s="60">
        <f>SUM(0.43*W82*V82)/1000</f>
        <v>1.6441823999999998</v>
      </c>
      <c r="Z82" s="69">
        <v>114.3</v>
      </c>
      <c r="AA82" s="7">
        <v>36</v>
      </c>
      <c r="AB82" s="59">
        <f>SUM(1.64*AA82*Z82)/1000</f>
        <v>6.748272</v>
      </c>
      <c r="AC82" s="60">
        <f>SUM(0.43*AA82*Z82)/1000</f>
        <v>1.769364</v>
      </c>
    </row>
    <row r="83" spans="1:29" ht="13.5" thickBot="1">
      <c r="A83" s="140"/>
      <c r="B83" s="125" t="s">
        <v>49</v>
      </c>
      <c r="C83" s="126"/>
      <c r="D83" s="126"/>
      <c r="E83" s="9">
        <v>110</v>
      </c>
      <c r="F83" s="50">
        <v>114.9</v>
      </c>
      <c r="G83" s="8">
        <v>68.4</v>
      </c>
      <c r="H83" s="65">
        <f>SUM(1.64*G83*F83)/1000</f>
        <v>12.889022400000002</v>
      </c>
      <c r="I83" s="68">
        <f>SUM(0.43*G83*F83)/1000</f>
        <v>3.3794388000000004</v>
      </c>
      <c r="J83" s="51">
        <v>114.8</v>
      </c>
      <c r="K83" s="8">
        <v>69.6</v>
      </c>
      <c r="L83" s="63">
        <f>SUM(1.64*K83*J83)/1000</f>
        <v>13.103731199999997</v>
      </c>
      <c r="M83" s="68">
        <f>SUM(0.43*K83*J83)/1000</f>
        <v>3.4357344</v>
      </c>
      <c r="N83" s="51">
        <v>114.7</v>
      </c>
      <c r="O83" s="8">
        <v>64.8</v>
      </c>
      <c r="P83" s="63">
        <f>SUM(1.64*O83*N83)/1000</f>
        <v>12.1893984</v>
      </c>
      <c r="Q83" s="68">
        <f>SUM(0.43*O83*N83)/1000</f>
        <v>3.1960007999999998</v>
      </c>
      <c r="R83" s="14">
        <v>114.8</v>
      </c>
      <c r="S83" s="12">
        <v>64.8</v>
      </c>
      <c r="T83" s="63">
        <f>SUM(1.64*S83*R83)/1000</f>
        <v>12.200025599999998</v>
      </c>
      <c r="U83" s="68">
        <f>SUM(0.43*S83*R83)/1000</f>
        <v>3.1987872</v>
      </c>
      <c r="V83" s="51">
        <v>115.1</v>
      </c>
      <c r="W83" s="8">
        <v>64.8</v>
      </c>
      <c r="X83" s="63">
        <f>SUM(1.64*W83*V83)/1000</f>
        <v>12.231907199999998</v>
      </c>
      <c r="Y83" s="68">
        <f>SUM(0.43*W83*V83)/1000</f>
        <v>3.2071463999999996</v>
      </c>
      <c r="Z83" s="70">
        <v>115.1</v>
      </c>
      <c r="AA83" s="8">
        <v>70.8</v>
      </c>
      <c r="AB83" s="63">
        <f>SUM(1.64*AA83*Z83)/1000</f>
        <v>13.364491199999998</v>
      </c>
      <c r="AC83" s="68">
        <f>SUM(0.43*AA83*Z83)/1000</f>
        <v>3.5041043999999997</v>
      </c>
    </row>
    <row r="84" spans="1:29" ht="13.5" thickBot="1">
      <c r="A84" s="140"/>
      <c r="B84" s="158" t="s">
        <v>53</v>
      </c>
      <c r="C84" s="159"/>
      <c r="D84" s="160"/>
      <c r="E84" s="4" t="s">
        <v>54</v>
      </c>
      <c r="F84" s="50"/>
      <c r="G84" s="154">
        <v>115</v>
      </c>
      <c r="H84" s="155"/>
      <c r="I84" s="156"/>
      <c r="J84" s="51"/>
      <c r="K84" s="154">
        <v>115</v>
      </c>
      <c r="L84" s="155"/>
      <c r="M84" s="156"/>
      <c r="N84" s="51"/>
      <c r="O84" s="154">
        <v>115</v>
      </c>
      <c r="P84" s="155"/>
      <c r="Q84" s="156"/>
      <c r="R84" s="14"/>
      <c r="S84" s="154">
        <v>115</v>
      </c>
      <c r="T84" s="155"/>
      <c r="U84" s="166"/>
      <c r="V84" s="51"/>
      <c r="W84" s="154">
        <v>115</v>
      </c>
      <c r="X84" s="155"/>
      <c r="Y84" s="156"/>
      <c r="Z84" s="70"/>
      <c r="AA84" s="154">
        <v>115</v>
      </c>
      <c r="AB84" s="155"/>
      <c r="AC84" s="166"/>
    </row>
    <row r="85" spans="1:29" ht="13.5" thickBot="1">
      <c r="A85" s="140"/>
      <c r="B85" s="161"/>
      <c r="C85" s="128"/>
      <c r="D85" s="162"/>
      <c r="E85" s="9" t="s">
        <v>55</v>
      </c>
      <c r="F85" s="50"/>
      <c r="G85" s="154">
        <v>6.4</v>
      </c>
      <c r="H85" s="155"/>
      <c r="I85" s="156"/>
      <c r="J85" s="51"/>
      <c r="K85" s="154">
        <v>6.4</v>
      </c>
      <c r="L85" s="155"/>
      <c r="M85" s="166"/>
      <c r="N85" s="51"/>
      <c r="O85" s="154">
        <v>6.4</v>
      </c>
      <c r="P85" s="155"/>
      <c r="Q85" s="156"/>
      <c r="R85" s="14"/>
      <c r="S85" s="154">
        <v>6.4</v>
      </c>
      <c r="T85" s="155"/>
      <c r="U85" s="166"/>
      <c r="V85" s="51"/>
      <c r="W85" s="154">
        <v>6.4</v>
      </c>
      <c r="X85" s="155"/>
      <c r="Y85" s="156"/>
      <c r="Z85" s="70"/>
      <c r="AA85" s="154">
        <v>6.4</v>
      </c>
      <c r="AB85" s="155"/>
      <c r="AC85" s="166"/>
    </row>
    <row r="86" spans="1:29" ht="13.5" thickBot="1">
      <c r="A86" s="140"/>
      <c r="B86" s="161"/>
      <c r="C86" s="128"/>
      <c r="D86" s="162"/>
      <c r="E86" s="86" t="s">
        <v>56</v>
      </c>
      <c r="F86" s="50"/>
      <c r="G86" s="154">
        <v>6.4</v>
      </c>
      <c r="H86" s="155"/>
      <c r="I86" s="156"/>
      <c r="J86" s="51"/>
      <c r="K86" s="154">
        <v>6.4</v>
      </c>
      <c r="L86" s="155"/>
      <c r="M86" s="166"/>
      <c r="N86" s="51"/>
      <c r="O86" s="154">
        <v>6.4</v>
      </c>
      <c r="P86" s="155"/>
      <c r="Q86" s="156"/>
      <c r="R86" s="14"/>
      <c r="S86" s="154">
        <v>6.4</v>
      </c>
      <c r="T86" s="155"/>
      <c r="U86" s="166"/>
      <c r="V86" s="51"/>
      <c r="W86" s="154">
        <v>6.4</v>
      </c>
      <c r="X86" s="155"/>
      <c r="Y86" s="156"/>
      <c r="Z86" s="70"/>
      <c r="AA86" s="154">
        <v>6.4</v>
      </c>
      <c r="AB86" s="155"/>
      <c r="AC86" s="166"/>
    </row>
    <row r="87" spans="1:29" ht="13.5" thickBot="1">
      <c r="A87" s="140"/>
      <c r="B87" s="161"/>
      <c r="C87" s="128"/>
      <c r="D87" s="162"/>
      <c r="E87" s="10" t="s">
        <v>57</v>
      </c>
      <c r="F87" s="50"/>
      <c r="G87" s="154">
        <v>6.4</v>
      </c>
      <c r="H87" s="155"/>
      <c r="I87" s="156"/>
      <c r="J87" s="50"/>
      <c r="K87" s="154">
        <v>6.4</v>
      </c>
      <c r="L87" s="155"/>
      <c r="M87" s="166"/>
      <c r="N87" s="50"/>
      <c r="O87" s="154">
        <v>6.4</v>
      </c>
      <c r="P87" s="155"/>
      <c r="Q87" s="156"/>
      <c r="R87" s="76"/>
      <c r="S87" s="154">
        <v>6.4</v>
      </c>
      <c r="T87" s="155"/>
      <c r="U87" s="166"/>
      <c r="V87" s="50"/>
      <c r="W87" s="154">
        <v>6.5</v>
      </c>
      <c r="X87" s="155"/>
      <c r="Y87" s="156"/>
      <c r="Z87" s="70"/>
      <c r="AA87" s="154">
        <v>6.5</v>
      </c>
      <c r="AB87" s="155"/>
      <c r="AC87" s="166"/>
    </row>
    <row r="88" spans="1:29" ht="13.5" thickBot="1">
      <c r="A88" s="140"/>
      <c r="B88" s="167"/>
      <c r="C88" s="129"/>
      <c r="D88" s="168"/>
      <c r="E88" s="10" t="s">
        <v>58</v>
      </c>
      <c r="F88" s="50"/>
      <c r="G88" s="174">
        <v>6.5</v>
      </c>
      <c r="H88" s="175"/>
      <c r="I88" s="177"/>
      <c r="J88" s="50"/>
      <c r="K88" s="174">
        <v>6.5</v>
      </c>
      <c r="L88" s="175"/>
      <c r="M88" s="176"/>
      <c r="N88" s="50"/>
      <c r="O88" s="174">
        <v>6.5</v>
      </c>
      <c r="P88" s="175"/>
      <c r="Q88" s="177"/>
      <c r="R88" s="76"/>
      <c r="S88" s="174">
        <v>6.5</v>
      </c>
      <c r="T88" s="175"/>
      <c r="U88" s="176"/>
      <c r="V88" s="50"/>
      <c r="W88" s="174">
        <v>6.5</v>
      </c>
      <c r="X88" s="175"/>
      <c r="Y88" s="177"/>
      <c r="Z88" s="58"/>
      <c r="AA88" s="174">
        <v>6.5</v>
      </c>
      <c r="AB88" s="175"/>
      <c r="AC88" s="176"/>
    </row>
    <row r="89" spans="1:29" ht="13.5" thickBot="1">
      <c r="A89" s="130" t="s">
        <v>6</v>
      </c>
      <c r="B89" s="150" t="s">
        <v>12</v>
      </c>
      <c r="C89" s="151"/>
      <c r="D89" s="18" t="s">
        <v>1</v>
      </c>
      <c r="E89" s="85" t="s">
        <v>0</v>
      </c>
      <c r="F89" s="13"/>
      <c r="G89" s="7" t="s">
        <v>41</v>
      </c>
      <c r="H89" s="2"/>
      <c r="I89" s="3"/>
      <c r="J89" s="13"/>
      <c r="K89" s="11" t="s">
        <v>42</v>
      </c>
      <c r="L89" s="2"/>
      <c r="M89" s="3"/>
      <c r="N89" s="55"/>
      <c r="O89" s="7" t="s">
        <v>43</v>
      </c>
      <c r="P89" s="2"/>
      <c r="Q89" s="3"/>
      <c r="R89" s="13"/>
      <c r="S89" s="11" t="s">
        <v>24</v>
      </c>
      <c r="T89" s="2"/>
      <c r="U89" s="15"/>
      <c r="V89" s="55"/>
      <c r="W89" s="7" t="s">
        <v>44</v>
      </c>
      <c r="X89" s="2"/>
      <c r="Y89" s="3"/>
      <c r="Z89" s="13"/>
      <c r="AA89" s="11" t="s">
        <v>45</v>
      </c>
      <c r="AB89" s="2"/>
      <c r="AC89" s="3"/>
    </row>
    <row r="90" spans="1:29" ht="13.5" thickBot="1">
      <c r="A90" s="131"/>
      <c r="B90" s="152" t="s">
        <v>4</v>
      </c>
      <c r="C90" s="153"/>
      <c r="D90" s="19" t="s">
        <v>2</v>
      </c>
      <c r="E90" s="86" t="s">
        <v>3</v>
      </c>
      <c r="F90" s="77" t="s">
        <v>22</v>
      </c>
      <c r="G90" s="28" t="s">
        <v>13</v>
      </c>
      <c r="H90" s="29" t="s">
        <v>14</v>
      </c>
      <c r="I90" s="30" t="s">
        <v>15</v>
      </c>
      <c r="J90" s="77" t="s">
        <v>22</v>
      </c>
      <c r="K90" s="28" t="s">
        <v>13</v>
      </c>
      <c r="L90" s="29" t="s">
        <v>14</v>
      </c>
      <c r="M90" s="30" t="s">
        <v>15</v>
      </c>
      <c r="N90" s="77" t="s">
        <v>22</v>
      </c>
      <c r="O90" s="28" t="s">
        <v>13</v>
      </c>
      <c r="P90" s="29" t="s">
        <v>14</v>
      </c>
      <c r="Q90" s="30" t="s">
        <v>15</v>
      </c>
      <c r="R90" s="77" t="s">
        <v>22</v>
      </c>
      <c r="S90" s="28" t="s">
        <v>13</v>
      </c>
      <c r="T90" s="29" t="s">
        <v>14</v>
      </c>
      <c r="U90" s="30" t="s">
        <v>15</v>
      </c>
      <c r="V90" s="77" t="s">
        <v>22</v>
      </c>
      <c r="W90" s="28" t="s">
        <v>13</v>
      </c>
      <c r="X90" s="29" t="s">
        <v>14</v>
      </c>
      <c r="Y90" s="30" t="s">
        <v>15</v>
      </c>
      <c r="Z90" s="77" t="s">
        <v>22</v>
      </c>
      <c r="AA90" s="28" t="s">
        <v>13</v>
      </c>
      <c r="AB90" s="29" t="s">
        <v>14</v>
      </c>
      <c r="AC90" s="30" t="s">
        <v>15</v>
      </c>
    </row>
    <row r="91" spans="1:29" ht="13.5" thickBot="1">
      <c r="A91" s="131"/>
      <c r="B91" s="132" t="s">
        <v>21</v>
      </c>
      <c r="C91" s="133"/>
      <c r="D91" s="21"/>
      <c r="E91" s="87" t="s">
        <v>20</v>
      </c>
      <c r="F91" s="27" t="s">
        <v>20</v>
      </c>
      <c r="G91" s="93" t="s">
        <v>5</v>
      </c>
      <c r="H91" s="20" t="s">
        <v>18</v>
      </c>
      <c r="I91" s="87" t="s">
        <v>19</v>
      </c>
      <c r="J91" s="27" t="s">
        <v>20</v>
      </c>
      <c r="K91" s="94" t="s">
        <v>5</v>
      </c>
      <c r="L91" s="20" t="s">
        <v>18</v>
      </c>
      <c r="M91" s="87" t="s">
        <v>19</v>
      </c>
      <c r="N91" s="27" t="s">
        <v>20</v>
      </c>
      <c r="O91" s="93" t="s">
        <v>5</v>
      </c>
      <c r="P91" s="20" t="s">
        <v>18</v>
      </c>
      <c r="Q91" s="21" t="s">
        <v>19</v>
      </c>
      <c r="R91" s="27" t="s">
        <v>20</v>
      </c>
      <c r="S91" s="94" t="s">
        <v>5</v>
      </c>
      <c r="T91" s="20" t="s">
        <v>18</v>
      </c>
      <c r="U91" s="21" t="s">
        <v>19</v>
      </c>
      <c r="V91" s="27" t="s">
        <v>20</v>
      </c>
      <c r="W91" s="93" t="s">
        <v>5</v>
      </c>
      <c r="X91" s="20" t="s">
        <v>18</v>
      </c>
      <c r="Y91" s="87" t="s">
        <v>19</v>
      </c>
      <c r="Z91" s="27" t="s">
        <v>20</v>
      </c>
      <c r="AA91" s="25" t="s">
        <v>5</v>
      </c>
      <c r="AB91" s="23" t="s">
        <v>18</v>
      </c>
      <c r="AC91" s="24" t="s">
        <v>19</v>
      </c>
    </row>
    <row r="92" spans="1:29" ht="13.5" thickBot="1">
      <c r="A92" s="131"/>
      <c r="B92" s="134" t="s">
        <v>51</v>
      </c>
      <c r="C92" s="135"/>
      <c r="D92" s="170">
        <v>11</v>
      </c>
      <c r="E92" s="90">
        <v>110</v>
      </c>
      <c r="F92" s="83">
        <v>114.6</v>
      </c>
      <c r="G92" s="7">
        <v>24</v>
      </c>
      <c r="H92" s="59">
        <f aca="true" t="shared" si="36" ref="H92:H97">SUM(1.64*G92*F92)/1000</f>
        <v>4.510656</v>
      </c>
      <c r="I92" s="60">
        <f aca="true" t="shared" si="37" ref="I92:I97">SUM(0.43*G92*F92)/1000</f>
        <v>1.182672</v>
      </c>
      <c r="J92" s="55">
        <v>114.1</v>
      </c>
      <c r="K92" s="7">
        <v>24</v>
      </c>
      <c r="L92" s="59">
        <f>SUM(1.64*K92*J92)/1000</f>
        <v>4.490976</v>
      </c>
      <c r="M92" s="60">
        <f aca="true" t="shared" si="38" ref="M92:M97">SUM(0.43*K92*J92)/1000</f>
        <v>1.177512</v>
      </c>
      <c r="N92" s="55">
        <v>114.9</v>
      </c>
      <c r="O92" s="7">
        <v>22.8</v>
      </c>
      <c r="P92" s="59">
        <f aca="true" t="shared" si="39" ref="P92:P97">SUM(1.64*O92*N92)/1000</f>
        <v>4.2963408</v>
      </c>
      <c r="Q92" s="72">
        <f aca="true" t="shared" si="40" ref="Q92:Q97">SUM(0.43*O92*N92)/1000</f>
        <v>1.1264796000000001</v>
      </c>
      <c r="R92" s="13">
        <v>115.1</v>
      </c>
      <c r="S92" s="98">
        <v>22.8</v>
      </c>
      <c r="T92" s="59">
        <f aca="true" t="shared" si="41" ref="T92:T97">SUM(1.64*S92*R92)/1000</f>
        <v>4.303819199999999</v>
      </c>
      <c r="U92" s="60">
        <f aca="true" t="shared" si="42" ref="U92:U97">SUM(0.43*S92*R92)/1000</f>
        <v>1.1284404</v>
      </c>
      <c r="V92" s="55">
        <v>113.7</v>
      </c>
      <c r="W92" s="7">
        <v>20.4</v>
      </c>
      <c r="X92" s="59">
        <f aca="true" t="shared" si="43" ref="X92:X97">SUM(1.64*W92*V92)/1000</f>
        <v>3.8039471999999996</v>
      </c>
      <c r="Y92" s="60">
        <f aca="true" t="shared" si="44" ref="Y92:Y97">SUM(0.43*W92*V92)/1000</f>
        <v>0.9973763999999998</v>
      </c>
      <c r="Z92" s="55">
        <v>116.1</v>
      </c>
      <c r="AA92" s="7">
        <v>18</v>
      </c>
      <c r="AB92" s="59">
        <f aca="true" t="shared" si="45" ref="AB92:AB97">SUM(1.64*AA92*Z92)/1000</f>
        <v>3.427272</v>
      </c>
      <c r="AC92" s="60">
        <f aca="true" t="shared" si="46" ref="AC92:AC97">SUM(0.43*AA92*Z92)/1000</f>
        <v>0.898614</v>
      </c>
    </row>
    <row r="93" spans="1:29" ht="13.5" thickBot="1">
      <c r="A93" s="131"/>
      <c r="B93" s="136"/>
      <c r="C93" s="137"/>
      <c r="D93" s="171"/>
      <c r="E93" s="89">
        <v>6</v>
      </c>
      <c r="F93" s="84">
        <v>6.4</v>
      </c>
      <c r="G93" s="16">
        <v>407.4</v>
      </c>
      <c r="H93" s="61">
        <f t="shared" si="36"/>
        <v>4.2760704</v>
      </c>
      <c r="I93" s="62">
        <f t="shared" si="37"/>
        <v>1.1211648</v>
      </c>
      <c r="J93" s="54">
        <v>6.4</v>
      </c>
      <c r="K93" s="8">
        <v>415.8</v>
      </c>
      <c r="L93" s="63">
        <f>M92</f>
        <v>1.177512</v>
      </c>
      <c r="M93" s="68">
        <f t="shared" si="38"/>
        <v>1.1442816</v>
      </c>
      <c r="N93" s="51">
        <v>6.4</v>
      </c>
      <c r="O93" s="8">
        <v>399.6</v>
      </c>
      <c r="P93" s="63">
        <f t="shared" si="39"/>
        <v>4.1942016</v>
      </c>
      <c r="Q93" s="73">
        <f t="shared" si="40"/>
        <v>1.0996992</v>
      </c>
      <c r="R93" s="14">
        <v>6.5</v>
      </c>
      <c r="S93" s="95">
        <v>372.6</v>
      </c>
      <c r="T93" s="63">
        <f t="shared" si="41"/>
        <v>3.971916</v>
      </c>
      <c r="U93" s="68">
        <f t="shared" si="42"/>
        <v>1.041417</v>
      </c>
      <c r="V93" s="51">
        <v>6.4</v>
      </c>
      <c r="W93" s="8">
        <v>357</v>
      </c>
      <c r="X93" s="63">
        <f t="shared" si="43"/>
        <v>3.747072</v>
      </c>
      <c r="Y93" s="68">
        <f t="shared" si="44"/>
        <v>0.9824639999999999</v>
      </c>
      <c r="Z93" s="42">
        <v>6.5</v>
      </c>
      <c r="AA93" s="16">
        <v>300</v>
      </c>
      <c r="AB93" s="61">
        <f t="shared" si="45"/>
        <v>3.1979999999999995</v>
      </c>
      <c r="AC93" s="62">
        <f t="shared" si="46"/>
        <v>0.8385</v>
      </c>
    </row>
    <row r="94" spans="1:29" ht="13.5" thickBot="1">
      <c r="A94" s="131"/>
      <c r="B94" s="138"/>
      <c r="C94" s="139"/>
      <c r="D94" s="172"/>
      <c r="E94" s="30">
        <v>6</v>
      </c>
      <c r="F94" s="77">
        <v>6.4</v>
      </c>
      <c r="G94" s="28">
        <v>13.8</v>
      </c>
      <c r="H94" s="33">
        <f t="shared" si="36"/>
        <v>0.14484480000000002</v>
      </c>
      <c r="I94" s="81">
        <f t="shared" si="37"/>
        <v>0.0379776</v>
      </c>
      <c r="J94" s="82">
        <v>6.5</v>
      </c>
      <c r="K94" s="28">
        <v>12.6</v>
      </c>
      <c r="L94" s="81">
        <v>0.56</v>
      </c>
      <c r="M94" s="82">
        <f t="shared" si="38"/>
        <v>0.035217</v>
      </c>
      <c r="N94" s="57">
        <v>6.4</v>
      </c>
      <c r="O94" s="28">
        <v>12</v>
      </c>
      <c r="P94" s="33">
        <f t="shared" si="39"/>
        <v>0.125952</v>
      </c>
      <c r="Q94" s="81">
        <f t="shared" si="40"/>
        <v>0.033024</v>
      </c>
      <c r="R94" s="82">
        <v>6.5</v>
      </c>
      <c r="S94" s="96">
        <v>9.6</v>
      </c>
      <c r="T94" s="33">
        <f t="shared" si="41"/>
        <v>0.10233599999999998</v>
      </c>
      <c r="U94" s="81">
        <f t="shared" si="42"/>
        <v>0.026832</v>
      </c>
      <c r="V94" s="82">
        <v>6.5</v>
      </c>
      <c r="W94" s="28">
        <v>7.2</v>
      </c>
      <c r="X94" s="33">
        <f t="shared" si="43"/>
        <v>0.076752</v>
      </c>
      <c r="Y94" s="81">
        <f t="shared" si="44"/>
        <v>0.020124000000000003</v>
      </c>
      <c r="Z94" s="82">
        <v>6.5</v>
      </c>
      <c r="AA94" s="28">
        <v>6.6</v>
      </c>
      <c r="AB94" s="33">
        <f t="shared" si="45"/>
        <v>0.07035599999999999</v>
      </c>
      <c r="AC94" s="46">
        <f t="shared" si="46"/>
        <v>0.018446999999999998</v>
      </c>
    </row>
    <row r="95" spans="1:29" ht="13.5" thickBot="1">
      <c r="A95" s="131"/>
      <c r="B95" s="134" t="s">
        <v>52</v>
      </c>
      <c r="C95" s="135"/>
      <c r="D95" s="173">
        <v>11</v>
      </c>
      <c r="E95" s="88">
        <v>110</v>
      </c>
      <c r="F95" s="79">
        <v>113.7</v>
      </c>
      <c r="G95" s="34">
        <v>16.8</v>
      </c>
      <c r="H95" s="65">
        <f t="shared" si="36"/>
        <v>3.1326624</v>
      </c>
      <c r="I95" s="66">
        <f t="shared" si="37"/>
        <v>0.8213688000000001</v>
      </c>
      <c r="J95" s="50">
        <v>113.5</v>
      </c>
      <c r="K95" s="34">
        <v>16.8</v>
      </c>
      <c r="L95" s="65">
        <f>SUM(1.64*K95*J95)/1000</f>
        <v>3.127152</v>
      </c>
      <c r="M95" s="66">
        <f t="shared" si="38"/>
        <v>0.819924</v>
      </c>
      <c r="N95" s="50">
        <v>113.7</v>
      </c>
      <c r="O95" s="34">
        <v>16.8</v>
      </c>
      <c r="P95" s="65">
        <f t="shared" si="39"/>
        <v>3.1326624</v>
      </c>
      <c r="Q95" s="74">
        <f t="shared" si="40"/>
        <v>0.8213688000000001</v>
      </c>
      <c r="R95" s="76">
        <v>113.8</v>
      </c>
      <c r="S95" s="97">
        <v>16.8</v>
      </c>
      <c r="T95" s="65">
        <f t="shared" si="41"/>
        <v>3.1354176</v>
      </c>
      <c r="U95" s="66">
        <f t="shared" si="42"/>
        <v>0.8220911999999999</v>
      </c>
      <c r="V95" s="50">
        <v>114.6</v>
      </c>
      <c r="W95" s="34">
        <v>14.4</v>
      </c>
      <c r="X95" s="65">
        <f t="shared" si="43"/>
        <v>2.7063935999999997</v>
      </c>
      <c r="Y95" s="66">
        <f t="shared" si="44"/>
        <v>0.7096032</v>
      </c>
      <c r="Z95" s="50">
        <v>115</v>
      </c>
      <c r="AA95" s="34">
        <v>13.2</v>
      </c>
      <c r="AB95" s="65">
        <f t="shared" si="45"/>
        <v>2.4895199999999997</v>
      </c>
      <c r="AC95" s="66">
        <f t="shared" si="46"/>
        <v>0.6527399999999999</v>
      </c>
    </row>
    <row r="96" spans="1:29" ht="13.5" thickBot="1">
      <c r="A96" s="131"/>
      <c r="B96" s="136"/>
      <c r="C96" s="137"/>
      <c r="D96" s="171"/>
      <c r="E96" s="89">
        <v>6</v>
      </c>
      <c r="F96" s="84">
        <v>6.4</v>
      </c>
      <c r="G96" s="8">
        <v>264</v>
      </c>
      <c r="H96" s="61">
        <f t="shared" si="36"/>
        <v>2.770944</v>
      </c>
      <c r="I96" s="62">
        <f t="shared" si="37"/>
        <v>0.7265280000000001</v>
      </c>
      <c r="J96" s="51">
        <v>6.4</v>
      </c>
      <c r="K96" s="8">
        <v>261.6</v>
      </c>
      <c r="L96" s="61">
        <f>SUM(1.64*K96*J96)/1000</f>
        <v>2.7457536</v>
      </c>
      <c r="M96" s="62">
        <f t="shared" si="38"/>
        <v>0.7199232000000002</v>
      </c>
      <c r="N96" s="51">
        <v>6.4</v>
      </c>
      <c r="O96" s="8">
        <v>256.8</v>
      </c>
      <c r="P96" s="61">
        <f t="shared" si="39"/>
        <v>2.6953728</v>
      </c>
      <c r="Q96" s="75">
        <f t="shared" si="40"/>
        <v>0.7067136</v>
      </c>
      <c r="R96" s="14">
        <v>6.4</v>
      </c>
      <c r="S96" s="106">
        <v>265.2</v>
      </c>
      <c r="T96" s="61">
        <f t="shared" si="41"/>
        <v>2.7835392</v>
      </c>
      <c r="U96" s="62">
        <f t="shared" si="42"/>
        <v>0.7298304</v>
      </c>
      <c r="V96" s="51">
        <v>6.5</v>
      </c>
      <c r="W96" s="8">
        <v>226.8</v>
      </c>
      <c r="X96" s="61">
        <f t="shared" si="43"/>
        <v>2.417688</v>
      </c>
      <c r="Y96" s="62">
        <f t="shared" si="44"/>
        <v>0.633906</v>
      </c>
      <c r="Z96" s="51">
        <v>6.5</v>
      </c>
      <c r="AA96" s="8">
        <v>194.4</v>
      </c>
      <c r="AB96" s="61">
        <f t="shared" si="45"/>
        <v>2.0723039999999995</v>
      </c>
      <c r="AC96" s="62">
        <f t="shared" si="46"/>
        <v>0.5433479999999999</v>
      </c>
    </row>
    <row r="97" spans="1:29" ht="13.5" thickBot="1">
      <c r="A97" s="131"/>
      <c r="B97" s="138"/>
      <c r="C97" s="139"/>
      <c r="D97" s="172"/>
      <c r="E97" s="30">
        <v>6</v>
      </c>
      <c r="F97" s="105">
        <v>6.5</v>
      </c>
      <c r="G97" s="103">
        <v>28.2</v>
      </c>
      <c r="H97" s="100">
        <f t="shared" si="36"/>
        <v>0.300612</v>
      </c>
      <c r="I97" s="102">
        <f t="shared" si="37"/>
        <v>0.078819</v>
      </c>
      <c r="J97" s="101">
        <v>6.5</v>
      </c>
      <c r="K97" s="103">
        <v>27</v>
      </c>
      <c r="L97" s="100">
        <f>SUM(1.64*K97*J97)/1000</f>
        <v>0.2878199999999999</v>
      </c>
      <c r="M97" s="102">
        <f t="shared" si="38"/>
        <v>0.075465</v>
      </c>
      <c r="N97" s="101">
        <v>6.5</v>
      </c>
      <c r="O97" s="103">
        <v>24.6</v>
      </c>
      <c r="P97" s="100">
        <f t="shared" si="39"/>
        <v>0.26223599999999997</v>
      </c>
      <c r="Q97" s="102">
        <f t="shared" si="40"/>
        <v>0.068757</v>
      </c>
      <c r="R97" s="104">
        <v>6.5</v>
      </c>
      <c r="S97" s="103">
        <v>24.6</v>
      </c>
      <c r="T97" s="100">
        <f t="shared" si="41"/>
        <v>0.26223599999999997</v>
      </c>
      <c r="U97" s="102">
        <f t="shared" si="42"/>
        <v>0.068757</v>
      </c>
      <c r="V97" s="101">
        <v>6.5</v>
      </c>
      <c r="W97" s="103">
        <v>24</v>
      </c>
      <c r="X97" s="100">
        <f t="shared" si="43"/>
        <v>0.25584</v>
      </c>
      <c r="Y97" s="102">
        <f t="shared" si="44"/>
        <v>0.06708</v>
      </c>
      <c r="Z97" s="101">
        <v>6.5</v>
      </c>
      <c r="AA97" s="103">
        <v>20.4</v>
      </c>
      <c r="AB97" s="100">
        <f t="shared" si="45"/>
        <v>0.21746399999999996</v>
      </c>
      <c r="AC97" s="102">
        <f t="shared" si="46"/>
        <v>0.057017999999999985</v>
      </c>
    </row>
    <row r="98" spans="1:29" ht="13.5" thickBot="1">
      <c r="A98" s="131"/>
      <c r="B98" s="127" t="s">
        <v>9</v>
      </c>
      <c r="C98" s="127"/>
      <c r="D98" s="127"/>
      <c r="E98" s="3"/>
      <c r="F98" s="53"/>
      <c r="G98" s="31"/>
      <c r="H98" s="2"/>
      <c r="I98" s="3"/>
      <c r="J98" s="55"/>
      <c r="K98" s="31"/>
      <c r="L98" s="2"/>
      <c r="M98" s="3"/>
      <c r="N98" s="55"/>
      <c r="O98" s="31"/>
      <c r="P98" s="2"/>
      <c r="Q98" s="3"/>
      <c r="R98" s="55"/>
      <c r="S98" s="31"/>
      <c r="T98" s="2"/>
      <c r="U98" s="3"/>
      <c r="V98" s="55"/>
      <c r="W98" s="31"/>
      <c r="X98" s="2"/>
      <c r="Y98" s="3"/>
      <c r="Z98" s="55"/>
      <c r="AA98" s="31"/>
      <c r="AB98" s="2"/>
      <c r="AC98" s="3"/>
    </row>
    <row r="99" spans="1:29" ht="13.5" thickBot="1">
      <c r="A99" s="130" t="s">
        <v>7</v>
      </c>
      <c r="B99" s="142" t="s">
        <v>10</v>
      </c>
      <c r="C99" s="142"/>
      <c r="D99" s="143"/>
      <c r="E99" s="78" t="s">
        <v>0</v>
      </c>
      <c r="F99" s="113"/>
      <c r="G99" s="114" t="s">
        <v>41</v>
      </c>
      <c r="H99" s="115"/>
      <c r="I99" s="116"/>
      <c r="J99" s="78"/>
      <c r="K99" s="117" t="s">
        <v>42</v>
      </c>
      <c r="L99" s="115"/>
      <c r="M99" s="116"/>
      <c r="N99" s="118"/>
      <c r="O99" s="114" t="s">
        <v>43</v>
      </c>
      <c r="P99" s="115"/>
      <c r="Q99" s="116"/>
      <c r="R99" s="78"/>
      <c r="S99" s="117" t="s">
        <v>24</v>
      </c>
      <c r="T99" s="115"/>
      <c r="U99" s="119"/>
      <c r="V99" s="78"/>
      <c r="W99" s="114" t="s">
        <v>44</v>
      </c>
      <c r="X99" s="115"/>
      <c r="Y99" s="116"/>
      <c r="Z99" s="78"/>
      <c r="AA99" s="117" t="s">
        <v>45</v>
      </c>
      <c r="AB99" s="115"/>
      <c r="AC99" s="116"/>
    </row>
    <row r="100" spans="1:29" ht="13.5" thickBot="1">
      <c r="A100" s="140"/>
      <c r="B100" s="144" t="s">
        <v>11</v>
      </c>
      <c r="C100" s="144"/>
      <c r="D100" s="145"/>
      <c r="E100" s="86" t="s">
        <v>3</v>
      </c>
      <c r="F100" s="79" t="s">
        <v>22</v>
      </c>
      <c r="G100" s="91" t="s">
        <v>13</v>
      </c>
      <c r="H100" s="92" t="s">
        <v>14</v>
      </c>
      <c r="I100" s="88" t="s">
        <v>15</v>
      </c>
      <c r="J100" s="79" t="s">
        <v>22</v>
      </c>
      <c r="K100" s="67" t="s">
        <v>13</v>
      </c>
      <c r="L100" s="92" t="s">
        <v>14</v>
      </c>
      <c r="M100" s="88" t="s">
        <v>15</v>
      </c>
      <c r="N100" s="79" t="s">
        <v>22</v>
      </c>
      <c r="O100" s="91" t="s">
        <v>13</v>
      </c>
      <c r="P100" s="92" t="s">
        <v>14</v>
      </c>
      <c r="Q100" s="88" t="s">
        <v>15</v>
      </c>
      <c r="R100" s="79" t="s">
        <v>22</v>
      </c>
      <c r="S100" s="67" t="s">
        <v>13</v>
      </c>
      <c r="T100" s="92" t="s">
        <v>14</v>
      </c>
      <c r="U100" s="48" t="s">
        <v>15</v>
      </c>
      <c r="V100" s="79" t="s">
        <v>22</v>
      </c>
      <c r="W100" s="91" t="s">
        <v>13</v>
      </c>
      <c r="X100" s="92" t="s">
        <v>14</v>
      </c>
      <c r="Y100" s="88" t="s">
        <v>15</v>
      </c>
      <c r="Z100" s="79" t="s">
        <v>22</v>
      </c>
      <c r="AA100" s="67" t="s">
        <v>13</v>
      </c>
      <c r="AB100" s="92" t="s">
        <v>14</v>
      </c>
      <c r="AC100" s="88" t="s">
        <v>15</v>
      </c>
    </row>
    <row r="101" spans="1:29" ht="13.5" thickBot="1">
      <c r="A101" s="140"/>
      <c r="B101" s="146"/>
      <c r="C101" s="146"/>
      <c r="D101" s="147"/>
      <c r="E101" s="87" t="s">
        <v>20</v>
      </c>
      <c r="F101" s="79" t="s">
        <v>20</v>
      </c>
      <c r="G101" s="91" t="s">
        <v>5</v>
      </c>
      <c r="H101" s="92" t="s">
        <v>18</v>
      </c>
      <c r="I101" s="88" t="s">
        <v>19</v>
      </c>
      <c r="J101" s="79" t="s">
        <v>20</v>
      </c>
      <c r="K101" s="67" t="s">
        <v>5</v>
      </c>
      <c r="L101" s="92" t="s">
        <v>18</v>
      </c>
      <c r="M101" s="88" t="s">
        <v>19</v>
      </c>
      <c r="N101" s="79" t="s">
        <v>20</v>
      </c>
      <c r="O101" s="67" t="s">
        <v>5</v>
      </c>
      <c r="P101" s="92" t="s">
        <v>18</v>
      </c>
      <c r="Q101" s="88" t="s">
        <v>19</v>
      </c>
      <c r="R101" s="79" t="s">
        <v>20</v>
      </c>
      <c r="S101" s="67" t="s">
        <v>5</v>
      </c>
      <c r="T101" s="92" t="s">
        <v>18</v>
      </c>
      <c r="U101" s="48" t="s">
        <v>19</v>
      </c>
      <c r="V101" s="79" t="s">
        <v>20</v>
      </c>
      <c r="W101" s="91" t="s">
        <v>5</v>
      </c>
      <c r="X101" s="92" t="s">
        <v>18</v>
      </c>
      <c r="Y101" s="88" t="s">
        <v>19</v>
      </c>
      <c r="Z101" s="79" t="s">
        <v>20</v>
      </c>
      <c r="AA101" s="36" t="s">
        <v>5</v>
      </c>
      <c r="AB101" s="29" t="s">
        <v>18</v>
      </c>
      <c r="AC101" s="30" t="s">
        <v>19</v>
      </c>
    </row>
    <row r="102" spans="1:29" ht="13.5" thickBot="1">
      <c r="A102" s="141"/>
      <c r="B102" s="148" t="s">
        <v>48</v>
      </c>
      <c r="C102" s="149"/>
      <c r="D102" s="149"/>
      <c r="E102" s="3">
        <v>110</v>
      </c>
      <c r="F102" s="50">
        <v>113.7</v>
      </c>
      <c r="G102" s="34">
        <v>45.6</v>
      </c>
      <c r="H102" s="63">
        <f>SUM(1.64*G102*F102)/1000</f>
        <v>8.5029408</v>
      </c>
      <c r="I102" s="68">
        <f>SUM(0.43*G102*F102)/1000</f>
        <v>2.2294296</v>
      </c>
      <c r="J102" s="14">
        <v>113.5</v>
      </c>
      <c r="K102" s="12">
        <v>52.8</v>
      </c>
      <c r="L102" s="63">
        <f>SUM(1.64*K102*J102)/1000</f>
        <v>9.828192</v>
      </c>
      <c r="M102" s="68">
        <f>SUM(0.43*K102*J102)/1000</f>
        <v>2.5769039999999994</v>
      </c>
      <c r="N102" s="51">
        <v>113.7</v>
      </c>
      <c r="O102" s="8">
        <v>51.6</v>
      </c>
      <c r="P102" s="63">
        <f>SUM(1.64*O102*N102)/1000</f>
        <v>9.621748799999999</v>
      </c>
      <c r="Q102" s="68">
        <f>SUM(0.43*O102*N102)/1000</f>
        <v>2.5227756</v>
      </c>
      <c r="R102" s="70">
        <v>113.8</v>
      </c>
      <c r="S102" s="12">
        <v>64.8</v>
      </c>
      <c r="T102" s="63">
        <f>SUM(1.64*S102*R102)/1000</f>
        <v>12.093753599999998</v>
      </c>
      <c r="U102" s="68">
        <f>SUM(0.43*S102*R102)/1000</f>
        <v>3.1709232</v>
      </c>
      <c r="V102" s="51">
        <v>114.6</v>
      </c>
      <c r="W102" s="8">
        <v>54</v>
      </c>
      <c r="X102" s="63">
        <f>SUM(1.64*W102*V102)/1000</f>
        <v>10.148976</v>
      </c>
      <c r="Y102" s="73">
        <f>SUM(0.43*W102*V102)/1000</f>
        <v>2.661012</v>
      </c>
      <c r="Z102" s="14">
        <v>115</v>
      </c>
      <c r="AA102" s="8">
        <v>48</v>
      </c>
      <c r="AB102" s="63">
        <f>SUM(1.64*AA102*Z102)/1000</f>
        <v>9.0528</v>
      </c>
      <c r="AC102" s="68">
        <f>SUM(0.43*AA102*Z102)/1000</f>
        <v>2.3735999999999997</v>
      </c>
    </row>
    <row r="103" spans="1:29" ht="13.5" thickBot="1">
      <c r="A103" s="141"/>
      <c r="B103" s="125" t="s">
        <v>49</v>
      </c>
      <c r="C103" s="126"/>
      <c r="D103" s="126"/>
      <c r="E103" s="9">
        <v>110</v>
      </c>
      <c r="F103" s="50">
        <v>114.6</v>
      </c>
      <c r="G103" s="8">
        <v>85.2</v>
      </c>
      <c r="H103" s="65">
        <f>SUM(1.64*G103*F103)/1000</f>
        <v>16.012828799999998</v>
      </c>
      <c r="I103" s="68">
        <f>SUM(0.43*G103*F103)/1000</f>
        <v>4.1984856</v>
      </c>
      <c r="J103" s="14">
        <v>114.1</v>
      </c>
      <c r="K103" s="12">
        <v>90</v>
      </c>
      <c r="L103" s="63">
        <f>SUM(1.64*K103*J103)/1000</f>
        <v>16.84116</v>
      </c>
      <c r="M103" s="68">
        <f>SUM(0.43*K103*J103)/1000</f>
        <v>4.41567</v>
      </c>
      <c r="N103" s="51">
        <v>114.9</v>
      </c>
      <c r="O103" s="8">
        <v>87.6</v>
      </c>
      <c r="P103" s="63">
        <f>SUM(1.64*O103*N103)/1000</f>
        <v>16.506993599999998</v>
      </c>
      <c r="Q103" s="68">
        <f>SUM(0.43*O103*N103)/1000</f>
        <v>4.3280532</v>
      </c>
      <c r="R103" s="70">
        <v>115.1</v>
      </c>
      <c r="S103" s="12">
        <v>100.8</v>
      </c>
      <c r="T103" s="63">
        <f>SUM(1.64*S103*R103)/1000</f>
        <v>19.0274112</v>
      </c>
      <c r="U103" s="68">
        <f>SUM(0.43*S103*R103)/1000</f>
        <v>4.9888944</v>
      </c>
      <c r="V103" s="51">
        <v>113.7</v>
      </c>
      <c r="W103" s="8">
        <v>85.2</v>
      </c>
      <c r="X103" s="63">
        <f>SUM(1.64*W103*V103)/1000</f>
        <v>15.8870736</v>
      </c>
      <c r="Y103" s="73">
        <f>SUM(0.43*W103*V103)/1000</f>
        <v>4.1655132</v>
      </c>
      <c r="Z103" s="14">
        <v>116.1</v>
      </c>
      <c r="AA103" s="8">
        <v>74.4</v>
      </c>
      <c r="AB103" s="63">
        <f>SUM(1.64*AA103*Z103)/1000</f>
        <v>14.1660576</v>
      </c>
      <c r="AC103" s="68">
        <f>SUM(0.43*AA103*Z103)/1000</f>
        <v>3.7142712</v>
      </c>
    </row>
    <row r="104" spans="1:29" ht="13.5" thickBot="1">
      <c r="A104" s="141"/>
      <c r="B104" s="158" t="s">
        <v>53</v>
      </c>
      <c r="C104" s="159"/>
      <c r="D104" s="160"/>
      <c r="E104" s="4" t="s">
        <v>54</v>
      </c>
      <c r="F104" s="70"/>
      <c r="G104" s="154">
        <v>114</v>
      </c>
      <c r="H104" s="155"/>
      <c r="I104" s="156"/>
      <c r="J104" s="14"/>
      <c r="K104" s="154">
        <v>114</v>
      </c>
      <c r="L104" s="155"/>
      <c r="M104" s="156"/>
      <c r="N104" s="70"/>
      <c r="O104" s="8"/>
      <c r="P104" s="187">
        <v>115</v>
      </c>
      <c r="Q104" s="188"/>
      <c r="R104" s="189"/>
      <c r="S104" s="154">
        <v>115</v>
      </c>
      <c r="T104" s="155"/>
      <c r="U104" s="156"/>
      <c r="V104" s="70"/>
      <c r="W104" s="154">
        <v>114</v>
      </c>
      <c r="X104" s="155"/>
      <c r="Y104" s="156"/>
      <c r="Z104" s="70"/>
      <c r="AA104" s="154">
        <v>116</v>
      </c>
      <c r="AB104" s="155"/>
      <c r="AC104" s="156"/>
    </row>
    <row r="105" spans="1:29" ht="13.5" thickBot="1">
      <c r="A105" s="141"/>
      <c r="B105" s="161"/>
      <c r="C105" s="128"/>
      <c r="D105" s="162"/>
      <c r="E105" s="9" t="s">
        <v>55</v>
      </c>
      <c r="F105" s="70"/>
      <c r="G105" s="154">
        <v>6.4</v>
      </c>
      <c r="H105" s="155"/>
      <c r="I105" s="156"/>
      <c r="J105" s="14"/>
      <c r="K105" s="154">
        <v>6.4</v>
      </c>
      <c r="L105" s="155"/>
      <c r="M105" s="156"/>
      <c r="N105" s="70"/>
      <c r="O105" s="8"/>
      <c r="P105" s="183">
        <v>6.4</v>
      </c>
      <c r="Q105" s="184"/>
      <c r="R105" s="185"/>
      <c r="S105" s="154">
        <v>6.5</v>
      </c>
      <c r="T105" s="155"/>
      <c r="U105" s="156"/>
      <c r="V105" s="70"/>
      <c r="W105" s="154">
        <v>6.4</v>
      </c>
      <c r="X105" s="155"/>
      <c r="Y105" s="156"/>
      <c r="Z105" s="70"/>
      <c r="AA105" s="154">
        <v>6.5</v>
      </c>
      <c r="AB105" s="155"/>
      <c r="AC105" s="156"/>
    </row>
    <row r="106" spans="1:29" ht="13.5" thickBot="1">
      <c r="A106" s="141"/>
      <c r="B106" s="161"/>
      <c r="C106" s="128"/>
      <c r="D106" s="162"/>
      <c r="E106" s="86" t="s">
        <v>56</v>
      </c>
      <c r="F106" s="70"/>
      <c r="G106" s="154">
        <v>6.4</v>
      </c>
      <c r="H106" s="155"/>
      <c r="I106" s="156"/>
      <c r="J106" s="14"/>
      <c r="K106" s="154">
        <v>6.4</v>
      </c>
      <c r="L106" s="155"/>
      <c r="M106" s="156"/>
      <c r="N106" s="70"/>
      <c r="O106" s="8"/>
      <c r="P106" s="183">
        <v>6.4</v>
      </c>
      <c r="Q106" s="184"/>
      <c r="R106" s="185"/>
      <c r="S106" s="154">
        <v>6.4</v>
      </c>
      <c r="T106" s="155"/>
      <c r="U106" s="156"/>
      <c r="V106" s="70"/>
      <c r="W106" s="154">
        <v>6.5</v>
      </c>
      <c r="X106" s="155"/>
      <c r="Y106" s="156"/>
      <c r="Z106" s="70"/>
      <c r="AA106" s="154">
        <v>6.5</v>
      </c>
      <c r="AB106" s="155"/>
      <c r="AC106" s="156"/>
    </row>
    <row r="107" spans="1:29" ht="13.5" thickBot="1">
      <c r="A107" s="141"/>
      <c r="B107" s="161"/>
      <c r="C107" s="128"/>
      <c r="D107" s="162"/>
      <c r="E107" s="10" t="s">
        <v>57</v>
      </c>
      <c r="F107" s="70"/>
      <c r="G107" s="154">
        <v>6.4</v>
      </c>
      <c r="H107" s="155"/>
      <c r="I107" s="156"/>
      <c r="J107" s="76"/>
      <c r="K107" s="154">
        <v>6.5</v>
      </c>
      <c r="L107" s="155"/>
      <c r="M107" s="156"/>
      <c r="N107" s="70"/>
      <c r="O107" s="34"/>
      <c r="P107" s="183">
        <v>6.4</v>
      </c>
      <c r="Q107" s="184"/>
      <c r="R107" s="185"/>
      <c r="S107" s="154">
        <v>6.5</v>
      </c>
      <c r="T107" s="155"/>
      <c r="U107" s="156"/>
      <c r="V107" s="70"/>
      <c r="W107" s="154">
        <v>6.5</v>
      </c>
      <c r="X107" s="155"/>
      <c r="Y107" s="156"/>
      <c r="Z107" s="70"/>
      <c r="AA107" s="154">
        <v>6.5</v>
      </c>
      <c r="AB107" s="155"/>
      <c r="AC107" s="156"/>
    </row>
    <row r="108" spans="1:29" ht="13.5" thickBot="1">
      <c r="A108" s="141"/>
      <c r="B108" s="163"/>
      <c r="C108" s="164"/>
      <c r="D108" s="165"/>
      <c r="E108" s="5" t="s">
        <v>58</v>
      </c>
      <c r="F108" s="56"/>
      <c r="G108" s="174">
        <v>6.5</v>
      </c>
      <c r="H108" s="175"/>
      <c r="I108" s="177"/>
      <c r="J108" s="71"/>
      <c r="K108" s="174">
        <v>6.5</v>
      </c>
      <c r="L108" s="175"/>
      <c r="M108" s="176"/>
      <c r="N108" s="56"/>
      <c r="O108" s="6"/>
      <c r="P108" s="186">
        <v>6.5</v>
      </c>
      <c r="Q108" s="175"/>
      <c r="R108" s="177"/>
      <c r="S108" s="174">
        <v>6.5</v>
      </c>
      <c r="T108" s="175"/>
      <c r="U108" s="177"/>
      <c r="V108" s="56"/>
      <c r="W108" s="174">
        <v>6.5</v>
      </c>
      <c r="X108" s="175"/>
      <c r="Y108" s="177"/>
      <c r="Z108" s="71"/>
      <c r="AA108" s="174">
        <v>6.5</v>
      </c>
      <c r="AB108" s="175"/>
      <c r="AC108" s="177"/>
    </row>
    <row r="110" spans="2:12" ht="12.75">
      <c r="B110" s="112" t="s">
        <v>16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21" ht="14.25">
      <c r="B111" s="112" t="s">
        <v>17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2:28" ht="15">
      <c r="B112" t="s">
        <v>50</v>
      </c>
      <c r="H112" t="s">
        <v>8</v>
      </c>
      <c r="I112" s="1" t="s">
        <v>61</v>
      </c>
      <c r="J112" s="1"/>
      <c r="K112" s="1"/>
      <c r="L112" s="1"/>
      <c r="M112" s="1"/>
      <c r="U112" t="s">
        <v>59</v>
      </c>
      <c r="V112" s="111"/>
      <c r="W112" s="37"/>
      <c r="X112" s="37"/>
      <c r="Y112" s="37"/>
      <c r="Z112" s="37"/>
      <c r="AA112" s="37"/>
      <c r="AB112" s="37"/>
    </row>
    <row r="113" spans="8:11" ht="12.75">
      <c r="H113" s="1"/>
      <c r="I113" s="1"/>
      <c r="J113" s="1"/>
      <c r="K113" s="1"/>
    </row>
    <row r="114" spans="8:27" ht="15">
      <c r="H114" t="s">
        <v>8</v>
      </c>
      <c r="I114" s="1" t="s">
        <v>62</v>
      </c>
      <c r="J114" s="1"/>
      <c r="K114" s="1"/>
      <c r="L114" s="1"/>
      <c r="M114" s="1"/>
      <c r="U114" t="s">
        <v>60</v>
      </c>
      <c r="V114" s="111"/>
      <c r="W114" s="37"/>
      <c r="X114" s="37"/>
      <c r="Y114" s="37"/>
      <c r="Z114" s="37"/>
      <c r="AA114" s="37"/>
    </row>
    <row r="115" spans="9:13" ht="13.5" customHeight="1">
      <c r="I115" s="1"/>
      <c r="J115" s="1"/>
      <c r="K115" s="1"/>
      <c r="L115" s="1"/>
      <c r="M115" s="1"/>
    </row>
  </sheetData>
  <sheetProtection/>
  <mergeCells count="178">
    <mergeCell ref="AA108:AC108"/>
    <mergeCell ref="S104:U104"/>
    <mergeCell ref="S105:U105"/>
    <mergeCell ref="S106:U106"/>
    <mergeCell ref="S107:U107"/>
    <mergeCell ref="S108:U108"/>
    <mergeCell ref="W108:Y108"/>
    <mergeCell ref="P104:R104"/>
    <mergeCell ref="P105:R105"/>
    <mergeCell ref="AA104:AC104"/>
    <mergeCell ref="AA105:AC105"/>
    <mergeCell ref="AA106:AC106"/>
    <mergeCell ref="AA107:AC107"/>
    <mergeCell ref="W105:Y105"/>
    <mergeCell ref="W106:Y106"/>
    <mergeCell ref="W107:Y107"/>
    <mergeCell ref="W104:Y104"/>
    <mergeCell ref="K106:M106"/>
    <mergeCell ref="K107:M107"/>
    <mergeCell ref="K108:M108"/>
    <mergeCell ref="P106:R106"/>
    <mergeCell ref="P107:R107"/>
    <mergeCell ref="P108:R108"/>
    <mergeCell ref="W85:Y85"/>
    <mergeCell ref="W84:Y84"/>
    <mergeCell ref="AA88:AC88"/>
    <mergeCell ref="AA87:AC87"/>
    <mergeCell ref="AA86:AC86"/>
    <mergeCell ref="AA85:AC85"/>
    <mergeCell ref="AA84:AC84"/>
    <mergeCell ref="W88:Y88"/>
    <mergeCell ref="W87:Y87"/>
    <mergeCell ref="W86:Y86"/>
    <mergeCell ref="O85:Q85"/>
    <mergeCell ref="O84:Q84"/>
    <mergeCell ref="S88:U88"/>
    <mergeCell ref="S87:U87"/>
    <mergeCell ref="S86:U86"/>
    <mergeCell ref="S85:U85"/>
    <mergeCell ref="S84:U84"/>
    <mergeCell ref="O88:Q88"/>
    <mergeCell ref="O87:Q87"/>
    <mergeCell ref="O86:Q86"/>
    <mergeCell ref="W64:Y64"/>
    <mergeCell ref="W65:Y65"/>
    <mergeCell ref="W66:Y66"/>
    <mergeCell ref="W67:Y67"/>
    <mergeCell ref="W68:Y68"/>
    <mergeCell ref="AA64:AC64"/>
    <mergeCell ref="AA65:AC65"/>
    <mergeCell ref="AA66:AC66"/>
    <mergeCell ref="AA67:AC67"/>
    <mergeCell ref="AA68:AC68"/>
    <mergeCell ref="O68:Q68"/>
    <mergeCell ref="S64:U64"/>
    <mergeCell ref="S65:U65"/>
    <mergeCell ref="S66:U66"/>
    <mergeCell ref="S67:U67"/>
    <mergeCell ref="S68:U68"/>
    <mergeCell ref="O66:Q66"/>
    <mergeCell ref="O67:Q67"/>
    <mergeCell ref="O65:Q65"/>
    <mergeCell ref="AA26:AC26"/>
    <mergeCell ref="AA27:AC27"/>
    <mergeCell ref="AA28:AC28"/>
    <mergeCell ref="AA30:AC30"/>
    <mergeCell ref="B64:D68"/>
    <mergeCell ref="G64:I64"/>
    <mergeCell ref="G65:I65"/>
    <mergeCell ref="G66:I66"/>
    <mergeCell ref="G67:I67"/>
    <mergeCell ref="G68:I68"/>
    <mergeCell ref="S26:U26"/>
    <mergeCell ref="S27:U27"/>
    <mergeCell ref="S28:U28"/>
    <mergeCell ref="S30:U30"/>
    <mergeCell ref="W26:Y26"/>
    <mergeCell ref="W27:Y27"/>
    <mergeCell ref="W28:Y28"/>
    <mergeCell ref="W30:Y30"/>
    <mergeCell ref="K27:M27"/>
    <mergeCell ref="K26:M26"/>
    <mergeCell ref="K28:M28"/>
    <mergeCell ref="O30:Q30"/>
    <mergeCell ref="O28:Q28"/>
    <mergeCell ref="O27:Q27"/>
    <mergeCell ref="O26:Q26"/>
    <mergeCell ref="A89:A98"/>
    <mergeCell ref="K68:M68"/>
    <mergeCell ref="K67:M67"/>
    <mergeCell ref="K66:M66"/>
    <mergeCell ref="K65:M65"/>
    <mergeCell ref="K64:M64"/>
    <mergeCell ref="A59:A68"/>
    <mergeCell ref="B59:D59"/>
    <mergeCell ref="B60:D60"/>
    <mergeCell ref="B61:D61"/>
    <mergeCell ref="A49:A58"/>
    <mergeCell ref="B51:C51"/>
    <mergeCell ref="B52:C54"/>
    <mergeCell ref="D52:D54"/>
    <mergeCell ref="B55:C57"/>
    <mergeCell ref="D55:D57"/>
    <mergeCell ref="G105:I105"/>
    <mergeCell ref="G106:I106"/>
    <mergeCell ref="G107:I107"/>
    <mergeCell ref="G108:I108"/>
    <mergeCell ref="B102:D102"/>
    <mergeCell ref="B103:D103"/>
    <mergeCell ref="G104:I104"/>
    <mergeCell ref="B101:D101"/>
    <mergeCell ref="B98:D98"/>
    <mergeCell ref="B100:D100"/>
    <mergeCell ref="D92:D94"/>
    <mergeCell ref="B95:C97"/>
    <mergeCell ref="B104:D108"/>
    <mergeCell ref="B62:D62"/>
    <mergeCell ref="B75:C77"/>
    <mergeCell ref="B70:C70"/>
    <mergeCell ref="A69:A78"/>
    <mergeCell ref="B69:C69"/>
    <mergeCell ref="B82:D82"/>
    <mergeCell ref="B72:C74"/>
    <mergeCell ref="B78:D78"/>
    <mergeCell ref="D75:D77"/>
    <mergeCell ref="D72:D74"/>
    <mergeCell ref="K104:M104"/>
    <mergeCell ref="A99:A108"/>
    <mergeCell ref="B99:D99"/>
    <mergeCell ref="A79:A88"/>
    <mergeCell ref="B89:C89"/>
    <mergeCell ref="B90:C90"/>
    <mergeCell ref="D95:D97"/>
    <mergeCell ref="K105:M105"/>
    <mergeCell ref="G88:I88"/>
    <mergeCell ref="G87:I87"/>
    <mergeCell ref="B71:C71"/>
    <mergeCell ref="B79:D79"/>
    <mergeCell ref="B80:D80"/>
    <mergeCell ref="B81:D81"/>
    <mergeCell ref="B91:C91"/>
    <mergeCell ref="B92:C94"/>
    <mergeCell ref="G86:I86"/>
    <mergeCell ref="G85:I85"/>
    <mergeCell ref="G84:I84"/>
    <mergeCell ref="K88:M88"/>
    <mergeCell ref="K87:M87"/>
    <mergeCell ref="K86:M86"/>
    <mergeCell ref="A11:A20"/>
    <mergeCell ref="B11:C11"/>
    <mergeCell ref="B12:C12"/>
    <mergeCell ref="B13:C13"/>
    <mergeCell ref="B20:D20"/>
    <mergeCell ref="B25:D25"/>
    <mergeCell ref="A21:A30"/>
    <mergeCell ref="B21:D21"/>
    <mergeCell ref="D14:D16"/>
    <mergeCell ref="D17:D19"/>
    <mergeCell ref="B26:D30"/>
    <mergeCell ref="K85:M85"/>
    <mergeCell ref="K84:M84"/>
    <mergeCell ref="B63:D63"/>
    <mergeCell ref="B83:D83"/>
    <mergeCell ref="B84:D88"/>
    <mergeCell ref="G30:I30"/>
    <mergeCell ref="B49:C49"/>
    <mergeCell ref="B50:C50"/>
    <mergeCell ref="B58:D58"/>
    <mergeCell ref="B14:C16"/>
    <mergeCell ref="B17:C19"/>
    <mergeCell ref="B22:D22"/>
    <mergeCell ref="B23:D23"/>
    <mergeCell ref="O64:Q64"/>
    <mergeCell ref="G28:I28"/>
    <mergeCell ref="G27:I27"/>
    <mergeCell ref="G26:I26"/>
    <mergeCell ref="K30:M30"/>
    <mergeCell ref="B24:D24"/>
  </mergeCells>
  <printOptions horizontalCentered="1" verticalCentered="1"/>
  <pageMargins left="0.31496062992125984" right="0.31496062992125984" top="0.3937007874015748" bottom="0.15748031496062992" header="0.31496062992125984" footer="0.31496062992125984"/>
  <pageSetup fitToWidth="2" horizontalDpi="120" verticalDpi="120" orientation="landscape" paperSize="9" scale="90" r:id="rId1"/>
  <rowBreaks count="1" manualBreakCount="1">
    <brk id="6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крюкова</cp:lastModifiedBy>
  <cp:lastPrinted>2017-06-25T09:12:39Z</cp:lastPrinted>
  <dcterms:created xsi:type="dcterms:W3CDTF">2004-04-08T05:46:02Z</dcterms:created>
  <dcterms:modified xsi:type="dcterms:W3CDTF">2017-10-13T10:30:43Z</dcterms:modified>
  <cp:category/>
  <cp:version/>
  <cp:contentType/>
  <cp:contentStatus/>
</cp:coreProperties>
</file>